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805" windowWidth="9720" windowHeight="3360" activeTab="0"/>
  </bookViews>
  <sheets>
    <sheet name="30Jun01" sheetId="1" r:id="rId1"/>
    <sheet name="clubs" sheetId="2" r:id="rId2"/>
  </sheets>
  <externalReferences>
    <externalReference r:id="rId5"/>
  </externalReferences>
  <definedNames>
    <definedName name="_xlnm.Print_Titles" localSheetId="0">'30Jun01'!$1:$14</definedName>
    <definedName name="_xlnm.Print_Titles">'C:\WINDOWS\Temporary Internet Files\Content.IE5\CX6BSHMJ\[dcp0400(1).xls]apr00'!$1:$15</definedName>
  </definedNames>
  <calcPr fullCalcOnLoad="1"/>
</workbook>
</file>

<file path=xl/sharedStrings.xml><?xml version="1.0" encoding="utf-8"?>
<sst xmlns="http://schemas.openxmlformats.org/spreadsheetml/2006/main" count="2999" uniqueCount="456">
  <si>
    <t>DISTRIBUTION:DACA / DG / LGET / LGM / DVG / AG (QUARTERLY)</t>
  </si>
  <si>
    <t xml:space="preserve">                                                   are eligible for TI recognition at year end:                                                  </t>
  </si>
  <si>
    <t xml:space="preserve">are eligible for TI recognition at year end:                                                  </t>
  </si>
  <si>
    <t>GOAL</t>
  </si>
  <si>
    <t xml:space="preserve">RECOGNITION          </t>
  </si>
  <si>
    <t xml:space="preserve">Achieve any five of 10 goals                  </t>
  </si>
  <si>
    <t xml:space="preserve">Distinguished Clubs(D)                                           </t>
  </si>
  <si>
    <t xml:space="preserve">* Achieved  </t>
  </si>
  <si>
    <t xml:space="preserve">Achieve any seven of 10 goals                 </t>
  </si>
  <si>
    <t xml:space="preserve">Select Distinguished Clubs(S)                                    </t>
  </si>
  <si>
    <t xml:space="preserve">Achieve any nine of 10 goals                  </t>
  </si>
  <si>
    <t xml:space="preserve">President's Distinguished Clubs(P)                               </t>
  </si>
  <si>
    <t>NEW CLUBS</t>
  </si>
  <si>
    <t>- (GOAL 1) -</t>
  </si>
  <si>
    <t>- (GOAL 2) -</t>
  </si>
  <si>
    <t>- (GOAL 3) -</t>
  </si>
  <si>
    <t>- (GOAL 4) -</t>
  </si>
  <si>
    <t>- (GOAL 5) -</t>
  </si>
  <si>
    <t>- (GOAL 6) -</t>
  </si>
  <si>
    <t>- (GOAL 7) -</t>
  </si>
  <si>
    <t>- (GOAL 8) -</t>
  </si>
  <si>
    <t>- (GOAL 9) -</t>
  </si>
  <si>
    <t>- (GOAL 10) -</t>
  </si>
  <si>
    <t>MEMBERSHIP</t>
  </si>
  <si>
    <t>ADDL</t>
  </si>
  <si>
    <t>OFFICERS TRAINED</t>
  </si>
  <si>
    <t>O/T SEMI</t>
  </si>
  <si>
    <t>O/T OFFR</t>
  </si>
  <si>
    <t>GOALS</t>
  </si>
  <si>
    <t>REQUIREMENT</t>
  </si>
  <si>
    <t>CTM</t>
  </si>
  <si>
    <t>ADDL CTM</t>
  </si>
  <si>
    <t>ATM</t>
  </si>
  <si>
    <t>ADDL ATM</t>
  </si>
  <si>
    <t>CL/AL/DTM</t>
  </si>
  <si>
    <t>NEW MBRS</t>
  </si>
  <si>
    <t>JUN-AUG</t>
  </si>
  <si>
    <t>DEC-FEB</t>
  </si>
  <si>
    <t>OCT/APR</t>
  </si>
  <si>
    <t>LIST</t>
  </si>
  <si>
    <t>TO/</t>
  </si>
  <si>
    <t>DCP</t>
  </si>
  <si>
    <t>CLUB</t>
  </si>
  <si>
    <t>BASE</t>
  </si>
  <si>
    <t>T/DATE</t>
  </si>
  <si>
    <t>ACT</t>
  </si>
  <si>
    <t>DATE</t>
  </si>
  <si>
    <t>STA</t>
  </si>
  <si>
    <t>A1</t>
  </si>
  <si>
    <t>Likom</t>
  </si>
  <si>
    <t>Famosa</t>
  </si>
  <si>
    <t>*</t>
  </si>
  <si>
    <t>Malacca</t>
  </si>
  <si>
    <t>National Semicon</t>
  </si>
  <si>
    <t>IBBM Malacca</t>
  </si>
  <si>
    <t>A2</t>
  </si>
  <si>
    <t>MIM JB</t>
  </si>
  <si>
    <t>Johor Jaya</t>
  </si>
  <si>
    <t xml:space="preserve">JB CITY                </t>
  </si>
  <si>
    <t>Johor Bahru</t>
  </si>
  <si>
    <t>A3</t>
  </si>
  <si>
    <t>Kluang</t>
  </si>
  <si>
    <t>Batu Pahat</t>
  </si>
  <si>
    <t>B1</t>
  </si>
  <si>
    <t>TDB</t>
  </si>
  <si>
    <t>SPBA</t>
  </si>
  <si>
    <t>SIM I</t>
  </si>
  <si>
    <t>SAPES</t>
  </si>
  <si>
    <t>Ngee Ann Alumni</t>
  </si>
  <si>
    <t>B2</t>
  </si>
  <si>
    <t>Motorola</t>
  </si>
  <si>
    <t>SIM II</t>
  </si>
  <si>
    <t>CSC</t>
  </si>
  <si>
    <t>NUS</t>
  </si>
  <si>
    <t>NUS Alumni</t>
  </si>
  <si>
    <t>B3</t>
  </si>
  <si>
    <t>Bt Merah</t>
  </si>
  <si>
    <t>NOL</t>
  </si>
  <si>
    <t>SAFRA</t>
  </si>
  <si>
    <t>Pan Excellence Adv</t>
  </si>
  <si>
    <t>Orchard</t>
  </si>
  <si>
    <t>B4</t>
  </si>
  <si>
    <t>MIS</t>
  </si>
  <si>
    <t>Tiong Bahru</t>
  </si>
  <si>
    <t>Spore Nurses</t>
  </si>
  <si>
    <t>Bt Batok</t>
  </si>
  <si>
    <t>B5</t>
  </si>
  <si>
    <t>Mountbatten</t>
  </si>
  <si>
    <t>Brilliant Adv</t>
  </si>
  <si>
    <t>NCS</t>
  </si>
  <si>
    <t>Chua Chu Kang</t>
  </si>
  <si>
    <t>SpeechPower Adv</t>
  </si>
  <si>
    <t>C1</t>
  </si>
  <si>
    <t>Kuala Lumpur</t>
  </si>
  <si>
    <t>Speecom</t>
  </si>
  <si>
    <t>Ernst &amp; Young KL</t>
  </si>
  <si>
    <t>MIM KL</t>
  </si>
  <si>
    <t>Speakwell</t>
  </si>
  <si>
    <t>C2</t>
  </si>
  <si>
    <t>ITC Bintang</t>
  </si>
  <si>
    <t>Shaklee Dynamic Family Intl</t>
  </si>
  <si>
    <t>Friendship</t>
  </si>
  <si>
    <t>RHB Insurance</t>
  </si>
  <si>
    <t>MII</t>
  </si>
  <si>
    <t>C3</t>
  </si>
  <si>
    <t>Ukay KL</t>
  </si>
  <si>
    <t>TNB Distribution</t>
  </si>
  <si>
    <t>Sunway</t>
  </si>
  <si>
    <t>CSA</t>
  </si>
  <si>
    <t>Shah Alam</t>
  </si>
  <si>
    <t>MIM PJ</t>
  </si>
  <si>
    <t>C4</t>
  </si>
  <si>
    <t>Port Dickson</t>
  </si>
  <si>
    <t>MIMOS</t>
  </si>
  <si>
    <t>IBBM Pahang</t>
  </si>
  <si>
    <t>Fast Track</t>
  </si>
  <si>
    <t>Subang</t>
  </si>
  <si>
    <t>D'Utama Adv</t>
  </si>
  <si>
    <t>Metro</t>
  </si>
  <si>
    <t xml:space="preserve">Subang Mandarin       </t>
  </si>
  <si>
    <t>C5</t>
  </si>
  <si>
    <t>CPA KL</t>
  </si>
  <si>
    <t>T. Indrahana</t>
  </si>
  <si>
    <t>Telekom KL</t>
  </si>
  <si>
    <t>Crystal</t>
  </si>
  <si>
    <t>C6</t>
  </si>
  <si>
    <t>IBBM KL</t>
  </si>
  <si>
    <t>Extol</t>
  </si>
  <si>
    <t>D 'Utama</t>
  </si>
  <si>
    <t>D1</t>
  </si>
  <si>
    <t>Singapore Tourism Board</t>
  </si>
  <si>
    <t>TMCS</t>
  </si>
  <si>
    <t>Lion City</t>
  </si>
  <si>
    <t>ASCPA</t>
  </si>
  <si>
    <t>Radin Mas</t>
  </si>
  <si>
    <t>NTUC English</t>
  </si>
  <si>
    <t>SRC</t>
  </si>
  <si>
    <t>D2</t>
  </si>
  <si>
    <t>YMCA Spore</t>
  </si>
  <si>
    <t>Pidemco Land</t>
  </si>
  <si>
    <t>Sky Media</t>
  </si>
  <si>
    <t>Toa Payoh S</t>
  </si>
  <si>
    <t>D3</t>
  </si>
  <si>
    <t>Cairnhill</t>
  </si>
  <si>
    <t>Siglap CC</t>
  </si>
  <si>
    <t>CPA Advanced</t>
  </si>
  <si>
    <t>SIA</t>
  </si>
  <si>
    <t>CPA</t>
  </si>
  <si>
    <t>D4</t>
  </si>
  <si>
    <t>NBS Staff</t>
  </si>
  <si>
    <t>Queenstown</t>
  </si>
  <si>
    <t>Ngee Ann Poly</t>
  </si>
  <si>
    <t>IES</t>
  </si>
  <si>
    <t>NBS</t>
  </si>
  <si>
    <t>E1</t>
  </si>
  <si>
    <t>Kuching</t>
  </si>
  <si>
    <t>Azam</t>
  </si>
  <si>
    <t>IBBM Kuching</t>
  </si>
  <si>
    <t>E2</t>
  </si>
  <si>
    <t>Miri Mandarin</t>
  </si>
  <si>
    <t>Miri</t>
  </si>
  <si>
    <t>Lutong</t>
  </si>
  <si>
    <t>Miri Pidato</t>
  </si>
  <si>
    <t>E3</t>
  </si>
  <si>
    <t>Sibu Mandarin</t>
  </si>
  <si>
    <t>UCS</t>
  </si>
  <si>
    <t>Sarikei</t>
  </si>
  <si>
    <t>Bintulu Mandarin</t>
  </si>
  <si>
    <t>Sibu</t>
  </si>
  <si>
    <t>E4</t>
  </si>
  <si>
    <t>Kenyalang EMAS Adv</t>
  </si>
  <si>
    <t>Hornbill City</t>
  </si>
  <si>
    <t>Kuching Mand</t>
  </si>
  <si>
    <t>Sebor</t>
  </si>
  <si>
    <t>H1</t>
  </si>
  <si>
    <t>Hong Kong</t>
  </si>
  <si>
    <t>Dynamic</t>
  </si>
  <si>
    <t>South Horizon</t>
  </si>
  <si>
    <t>T.G.I.T</t>
  </si>
  <si>
    <t>Kowloon</t>
  </si>
  <si>
    <t>Centraler</t>
  </si>
  <si>
    <t>H2</t>
  </si>
  <si>
    <t>Mandarin</t>
  </si>
  <si>
    <t>HK Cantonese</t>
  </si>
  <si>
    <t xml:space="preserve">Lingnan University </t>
  </si>
  <si>
    <t>HK Baptist University</t>
  </si>
  <si>
    <t>Manulife</t>
  </si>
  <si>
    <t>AIG</t>
  </si>
  <si>
    <t>Health Century</t>
  </si>
  <si>
    <t>H3</t>
  </si>
  <si>
    <t>Victoria</t>
  </si>
  <si>
    <t>Wayfoong</t>
  </si>
  <si>
    <t>HKT Accelerator</t>
  </si>
  <si>
    <t>City</t>
  </si>
  <si>
    <t>Island</t>
  </si>
  <si>
    <t>MDC HK</t>
  </si>
  <si>
    <t>I1</t>
  </si>
  <si>
    <t>Jakarta</t>
  </si>
  <si>
    <t>Jakarta Lions</t>
  </si>
  <si>
    <t>Medan First</t>
  </si>
  <si>
    <t>Deli</t>
  </si>
  <si>
    <t>Excellence</t>
  </si>
  <si>
    <t>Jakarta Motivators</t>
  </si>
  <si>
    <t>Bank of America Jakarta</t>
  </si>
  <si>
    <t>Unilever</t>
  </si>
  <si>
    <t>I2</t>
  </si>
  <si>
    <t>MJD</t>
  </si>
  <si>
    <t>Merdeka BINA</t>
  </si>
  <si>
    <t>Topocom</t>
  </si>
  <si>
    <t>Innovators</t>
  </si>
  <si>
    <t>Borneo</t>
  </si>
  <si>
    <t>I3</t>
  </si>
  <si>
    <t>Siddharta</t>
  </si>
  <si>
    <t>Metropolitan</t>
  </si>
  <si>
    <t>K1</t>
  </si>
  <si>
    <t>Kota Kinabalu</t>
  </si>
  <si>
    <t>KK Advanced</t>
  </si>
  <si>
    <t>Life</t>
  </si>
  <si>
    <t>Penampang</t>
  </si>
  <si>
    <t>MIA Sabah</t>
  </si>
  <si>
    <t>IBBM Sabah</t>
  </si>
  <si>
    <t>K2</t>
  </si>
  <si>
    <t>Tawau</t>
  </si>
  <si>
    <t>Sandakan</t>
  </si>
  <si>
    <t>K3</t>
  </si>
  <si>
    <t>Keningau Mand</t>
  </si>
  <si>
    <t>KK Mandarin</t>
  </si>
  <si>
    <t>Tenom Mand</t>
  </si>
  <si>
    <t>K4</t>
  </si>
  <si>
    <t>Kelab Pidato MPKK</t>
  </si>
  <si>
    <t>University</t>
  </si>
  <si>
    <t>Pidato Pertama</t>
  </si>
  <si>
    <t>K5</t>
  </si>
  <si>
    <t>Lahad Datu Mand</t>
  </si>
  <si>
    <t>Tawau Mandarin</t>
  </si>
  <si>
    <t>Sandakan Mand</t>
  </si>
  <si>
    <t>K6</t>
  </si>
  <si>
    <t>SWEPA</t>
  </si>
  <si>
    <t>Labuan</t>
  </si>
  <si>
    <t>IBBM Labuan</t>
  </si>
  <si>
    <t>IEM Sabah</t>
  </si>
  <si>
    <t>M1</t>
  </si>
  <si>
    <t>NTUC Mandarin</t>
  </si>
  <si>
    <t>Eunos Mandarin</t>
  </si>
  <si>
    <t>Braddell Hts Mand</t>
  </si>
  <si>
    <t>Excelcom</t>
  </si>
  <si>
    <t>M2</t>
  </si>
  <si>
    <t>Joo Chiat Mand</t>
  </si>
  <si>
    <t>Hong Kah East CC</t>
  </si>
  <si>
    <t>OAC Mandarin</t>
  </si>
  <si>
    <t>Success Mand</t>
  </si>
  <si>
    <t>SCCCI Mandarin</t>
  </si>
  <si>
    <t>M3</t>
  </si>
  <si>
    <t>Hwa Ling Mand</t>
  </si>
  <si>
    <t>Hainan Hwee Kuan</t>
  </si>
  <si>
    <t>Thomson Mand</t>
  </si>
  <si>
    <t>M4</t>
  </si>
  <si>
    <t>Bukit Batok CC Mandarin</t>
  </si>
  <si>
    <t>Mountbatten Mandarin</t>
  </si>
  <si>
    <t>SIM Mand</t>
  </si>
  <si>
    <t>M5</t>
  </si>
  <si>
    <t>JB Mandarin</t>
  </si>
  <si>
    <t>Chung Hwa Alumni Assoc Mand</t>
  </si>
  <si>
    <t>Malacca Mand</t>
  </si>
  <si>
    <t xml:space="preserve">Mand TMC of Hokkien Assn </t>
  </si>
  <si>
    <t>M6</t>
  </si>
  <si>
    <t>Skudai Mandarin</t>
  </si>
  <si>
    <t>MCA Wanita Mand</t>
  </si>
  <si>
    <t>Bayan Baru Mand</t>
  </si>
  <si>
    <t>Penang Hokkien Assoc YS</t>
  </si>
  <si>
    <t>M7</t>
  </si>
  <si>
    <t>BECL Mand</t>
  </si>
  <si>
    <t>Bishan Mand</t>
  </si>
  <si>
    <t>Yew Tee Mand</t>
  </si>
  <si>
    <t>N1</t>
  </si>
  <si>
    <t>IBBM Penang</t>
  </si>
  <si>
    <t>Butterworth</t>
  </si>
  <si>
    <t>Pidato Mutiara</t>
  </si>
  <si>
    <t>Texchem</t>
  </si>
  <si>
    <t>N2</t>
  </si>
  <si>
    <t>PDC</t>
  </si>
  <si>
    <t>Bayan Baru</t>
  </si>
  <si>
    <t>Intel Penang</t>
  </si>
  <si>
    <t>Komag</t>
  </si>
  <si>
    <t>N3</t>
  </si>
  <si>
    <t>Taiping</t>
  </si>
  <si>
    <t>YMCA Ipoh</t>
  </si>
  <si>
    <t>MINA</t>
  </si>
  <si>
    <t>Teluk Intan</t>
  </si>
  <si>
    <t>N4</t>
  </si>
  <si>
    <t>Langkawi</t>
  </si>
  <si>
    <t>Kulim</t>
  </si>
  <si>
    <t>Darulaman</t>
  </si>
  <si>
    <t>N5</t>
  </si>
  <si>
    <t>Penang</t>
  </si>
  <si>
    <t>Speech Dynamics</t>
  </si>
  <si>
    <t>Penang MCA</t>
  </si>
  <si>
    <t>MIA Northern Branch</t>
  </si>
  <si>
    <t>YMCA Penang</t>
  </si>
  <si>
    <t>N6</t>
  </si>
  <si>
    <t>Seberang Jaya</t>
  </si>
  <si>
    <t>S1</t>
  </si>
  <si>
    <t>Thomson</t>
  </si>
  <si>
    <t>Cheng San</t>
  </si>
  <si>
    <t>Serangoon Gdns</t>
  </si>
  <si>
    <t>S2</t>
  </si>
  <si>
    <t>NESSEA</t>
  </si>
  <si>
    <t>Kowloon-S'pore</t>
  </si>
  <si>
    <t>Arcasia Land (A)</t>
  </si>
  <si>
    <t>Arcasia Land (B)</t>
  </si>
  <si>
    <t xml:space="preserve">Dover </t>
  </si>
  <si>
    <t>Teck Ghee</t>
  </si>
  <si>
    <t>Lucent</t>
  </si>
  <si>
    <t>TRL</t>
  </si>
  <si>
    <t>S3</t>
  </si>
  <si>
    <t>Braddell Hts II</t>
  </si>
  <si>
    <t>Braddell Hts</t>
  </si>
  <si>
    <t>Noble Friends</t>
  </si>
  <si>
    <t>Braddell Hts Adv</t>
  </si>
  <si>
    <t>S4</t>
  </si>
  <si>
    <t>Temasek Poly</t>
  </si>
  <si>
    <t>3M S'pore</t>
  </si>
  <si>
    <t>Tanglin</t>
  </si>
  <si>
    <t>Leng Kee</t>
  </si>
  <si>
    <t>Fort Canning</t>
  </si>
  <si>
    <t>Tampines West</t>
  </si>
  <si>
    <t>Tampines Central</t>
  </si>
  <si>
    <t>S5</t>
  </si>
  <si>
    <t>Cristofori</t>
  </si>
  <si>
    <t>Farrer Court</t>
  </si>
  <si>
    <t>LUA II</t>
  </si>
  <si>
    <t>LUA</t>
  </si>
  <si>
    <t>T1</t>
  </si>
  <si>
    <t>Bangkok</t>
  </si>
  <si>
    <t>Capitol</t>
  </si>
  <si>
    <t>Siam</t>
  </si>
  <si>
    <t>Unocal Thailand</t>
  </si>
  <si>
    <t>Seagate</t>
  </si>
  <si>
    <t>T2</t>
  </si>
  <si>
    <t>Dusit</t>
  </si>
  <si>
    <t>Laemthong</t>
  </si>
  <si>
    <t>MEA</t>
  </si>
  <si>
    <t>MEA II</t>
  </si>
  <si>
    <t>Thai Airways</t>
  </si>
  <si>
    <t>DISTRICT 51</t>
  </si>
  <si>
    <t>Summary</t>
  </si>
  <si>
    <t>Division A</t>
  </si>
  <si>
    <t>Division B</t>
  </si>
  <si>
    <t>Division C</t>
  </si>
  <si>
    <t>Division D</t>
  </si>
  <si>
    <t>Division E</t>
  </si>
  <si>
    <t>Division H</t>
  </si>
  <si>
    <t>Division I</t>
  </si>
  <si>
    <t>Division K</t>
  </si>
  <si>
    <t>Division M</t>
  </si>
  <si>
    <t>Division N</t>
  </si>
  <si>
    <t>Division S</t>
  </si>
  <si>
    <t>Division T</t>
  </si>
  <si>
    <t>No. of clubs in Division attaining DCP goals</t>
  </si>
  <si>
    <t>Total</t>
  </si>
  <si>
    <t>Disting. Clubs and above</t>
  </si>
  <si>
    <t>Base Clubs</t>
  </si>
  <si>
    <t>New Clubs</t>
  </si>
  <si>
    <t>Sus-pended</t>
  </si>
  <si>
    <t>10 goals</t>
  </si>
  <si>
    <t>9 goals</t>
  </si>
  <si>
    <t>8 goals</t>
  </si>
  <si>
    <t>7 goals</t>
  </si>
  <si>
    <t>6 goals</t>
  </si>
  <si>
    <t>5 goals</t>
  </si>
  <si>
    <t>4 goals</t>
  </si>
  <si>
    <t>3 goals</t>
  </si>
  <si>
    <t>2 goals</t>
  </si>
  <si>
    <t>1 goal</t>
  </si>
  <si>
    <t>None</t>
  </si>
  <si>
    <t>DC</t>
  </si>
  <si>
    <t>SDC</t>
  </si>
  <si>
    <t>Tot Clubs</t>
  </si>
  <si>
    <t>Unpaid clubs</t>
  </si>
  <si>
    <t>UNPAID CLUBS</t>
  </si>
  <si>
    <t>PPB Oil Palm Sabah</t>
  </si>
  <si>
    <t>CPA Australia</t>
  </si>
  <si>
    <t>B6</t>
  </si>
  <si>
    <t>D5</t>
  </si>
  <si>
    <t>C7</t>
  </si>
  <si>
    <t>K7</t>
  </si>
  <si>
    <t>H5</t>
  </si>
  <si>
    <t>H4</t>
  </si>
  <si>
    <t>MIHRM</t>
  </si>
  <si>
    <t>TTDI-KL</t>
  </si>
  <si>
    <t>KL Sentral</t>
  </si>
  <si>
    <t>New Millennium</t>
  </si>
  <si>
    <t xml:space="preserve">Kluang Hokkien Assn </t>
  </si>
  <si>
    <t>Nee Soon East</t>
  </si>
  <si>
    <t>HK Achievers</t>
  </si>
  <si>
    <t xml:space="preserve">Clubs with at least 20 members OR with net growth of at least five new members at June 30 which also do the following                </t>
  </si>
  <si>
    <t>suspended</t>
  </si>
  <si>
    <t>Mandarin TMC of Bintulu</t>
  </si>
  <si>
    <t>Mand TMC of Bintulu</t>
  </si>
  <si>
    <t>Kidurong</t>
  </si>
  <si>
    <t>HKPTHS</t>
  </si>
  <si>
    <t>Schott Malaysia</t>
  </si>
  <si>
    <t>Fo Yi Mand</t>
  </si>
  <si>
    <t>UEM Expressway</t>
  </si>
  <si>
    <t>Senai Mand</t>
  </si>
  <si>
    <t>Bedok</t>
  </si>
  <si>
    <t>Ang Mo Kio Mand</t>
  </si>
  <si>
    <t>Fuchun CC</t>
  </si>
  <si>
    <t>Kowloon Manulife</t>
  </si>
  <si>
    <t>Fuchun</t>
  </si>
  <si>
    <t>WDM</t>
  </si>
  <si>
    <t>Seagate AMK</t>
  </si>
  <si>
    <t>HKUST</t>
  </si>
  <si>
    <t>Kuching Elite</t>
  </si>
  <si>
    <t>Bangsar</t>
  </si>
  <si>
    <t>Graduates &amp; Professional</t>
  </si>
  <si>
    <t>Sungai Petani</t>
  </si>
  <si>
    <t>Pricewaterhouse Cooper</t>
  </si>
  <si>
    <t>Bauhinia Mandarin</t>
  </si>
  <si>
    <t>Silterra</t>
  </si>
  <si>
    <t>SCS</t>
  </si>
  <si>
    <t>Pilley</t>
  </si>
  <si>
    <t>Satu Hati</t>
  </si>
  <si>
    <t>Culture Society</t>
  </si>
  <si>
    <t>Bukit Timah Community</t>
  </si>
  <si>
    <t>Fut Sing Association</t>
  </si>
  <si>
    <t>First Gourmet</t>
  </si>
  <si>
    <t>D</t>
  </si>
  <si>
    <t>P</t>
  </si>
  <si>
    <t>S</t>
  </si>
  <si>
    <t>Lahad Datu</t>
  </si>
  <si>
    <t>Clementi</t>
  </si>
  <si>
    <t>Hamilton Sundstrand</t>
  </si>
  <si>
    <t>Pansea Adv</t>
  </si>
  <si>
    <t>Vistana</t>
  </si>
  <si>
    <t>ACCA KL</t>
  </si>
  <si>
    <t>Punggol Central</t>
  </si>
  <si>
    <t>Texas Instruments</t>
  </si>
  <si>
    <t>Jurong Town</t>
  </si>
  <si>
    <t>Tiram</t>
  </si>
  <si>
    <t>Selandar Parliament</t>
  </si>
  <si>
    <t>Kowloon Manulife-B</t>
  </si>
  <si>
    <t>Kuching Progressive</t>
  </si>
  <si>
    <t>Sacred Heart</t>
  </si>
  <si>
    <t xml:space="preserve">RUN DATE:   7/25/2001                                      TOASTMASTERS INTERNATIONAL                                              </t>
  </si>
  <si>
    <t>PROGRAM NO:  CLB016-N                          DISTINGUISHED CLUB PROGRAM--MONTH END: 06/30/2001                                     TIME: 10:44</t>
  </si>
  <si>
    <t>District 51: Summary as at 30 June 2001</t>
  </si>
  <si>
    <t>MAICSA</t>
  </si>
  <si>
    <t>SUSPENDED CLUBS</t>
  </si>
  <si>
    <t>Moulmein</t>
  </si>
  <si>
    <t>% of base clubs:</t>
  </si>
  <si>
    <t>9 goals (not Dist.)</t>
  </si>
  <si>
    <t>7,8 goals (not Dist.)</t>
  </si>
  <si>
    <t>5,6 goals (not Dist.)</t>
  </si>
  <si>
    <t>Less New Clubs</t>
  </si>
  <si>
    <t>Total Clubs (base)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</si>
</sst>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  <numFmt numFmtId="170" formatCode="0.000000%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 style="medium"/>
    </border>
    <border>
      <left>
        <color indexed="63"/>
      </left>
      <right style="thick">
        <color indexed="46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46"/>
      </right>
      <top style="medium"/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 style="thin"/>
    </border>
    <border>
      <left>
        <color indexed="63"/>
      </left>
      <right style="thick">
        <color indexed="46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 quotePrefix="1">
      <alignment horizontal="centerContinuous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19" applyAlignment="1">
      <alignment/>
    </xf>
    <xf numFmtId="0" fontId="2" fillId="0" borderId="3" xfId="0" applyFont="1" applyBorder="1" applyAlignment="1" quotePrefix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5" fontId="0" fillId="0" borderId="14" xfId="15" applyNumberForma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165" fontId="0" fillId="0" borderId="9" xfId="15" applyNumberFormat="1" applyBorder="1" applyAlignment="1">
      <alignment/>
    </xf>
    <xf numFmtId="0" fontId="1" fillId="0" borderId="15" xfId="0" applyFont="1" applyBorder="1" applyAlignment="1" quotePrefix="1">
      <alignment/>
    </xf>
    <xf numFmtId="43" fontId="0" fillId="0" borderId="0" xfId="15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165" fontId="0" fillId="3" borderId="16" xfId="15" applyNumberFormat="1" applyFill="1" applyBorder="1" applyAlignment="1">
      <alignment/>
    </xf>
    <xf numFmtId="165" fontId="0" fillId="3" borderId="17" xfId="15" applyNumberFormat="1" applyFill="1" applyBorder="1" applyAlignment="1">
      <alignment/>
    </xf>
    <xf numFmtId="165" fontId="0" fillId="3" borderId="18" xfId="15" applyNumberFormat="1" applyFill="1" applyBorder="1" applyAlignment="1">
      <alignment/>
    </xf>
    <xf numFmtId="165" fontId="0" fillId="3" borderId="19" xfId="15" applyNumberFormat="1" applyFill="1" applyBorder="1" applyAlignment="1">
      <alignment/>
    </xf>
    <xf numFmtId="0" fontId="5" fillId="0" borderId="15" xfId="0" applyFon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5" xfId="15" applyNumberFormat="1" applyBorder="1" applyAlignment="1">
      <alignment/>
    </xf>
    <xf numFmtId="165" fontId="0" fillId="0" borderId="13" xfId="15" applyNumberFormat="1" applyBorder="1" applyAlignment="1">
      <alignment/>
    </xf>
    <xf numFmtId="0" fontId="5" fillId="0" borderId="11" xfId="0" applyFont="1" applyBorder="1" applyAlignment="1">
      <alignment/>
    </xf>
    <xf numFmtId="0" fontId="1" fillId="0" borderId="1" xfId="0" applyFont="1" applyBorder="1" applyAlignment="1">
      <alignment/>
    </xf>
    <xf numFmtId="165" fontId="0" fillId="2" borderId="13" xfId="0" applyNumberFormat="1" applyFill="1" applyBorder="1" applyAlignment="1">
      <alignment/>
    </xf>
    <xf numFmtId="0" fontId="0" fillId="2" borderId="11" xfId="0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165" fontId="0" fillId="2" borderId="11" xfId="15" applyNumberForma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 quotePrefix="1">
      <alignment horizontal="left"/>
    </xf>
    <xf numFmtId="165" fontId="0" fillId="3" borderId="10" xfId="15" applyNumberFormat="1" applyFill="1" applyBorder="1" applyAlignment="1">
      <alignment/>
    </xf>
    <xf numFmtId="0" fontId="5" fillId="3" borderId="9" xfId="0" applyFont="1" applyFill="1" applyBorder="1" applyAlignment="1">
      <alignment/>
    </xf>
    <xf numFmtId="165" fontId="0" fillId="3" borderId="15" xfId="15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0" fontId="1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165" fontId="0" fillId="3" borderId="13" xfId="15" applyNumberFormat="1" applyFill="1" applyBorder="1" applyAlignment="1">
      <alignment/>
    </xf>
    <xf numFmtId="165" fontId="0" fillId="4" borderId="16" xfId="15" applyNumberFormat="1" applyFill="1" applyBorder="1" applyAlignment="1">
      <alignment/>
    </xf>
    <xf numFmtId="165" fontId="0" fillId="4" borderId="17" xfId="15" applyNumberFormat="1" applyFill="1" applyBorder="1" applyAlignment="1">
      <alignment/>
    </xf>
    <xf numFmtId="0" fontId="1" fillId="4" borderId="17" xfId="0" applyFont="1" applyFill="1" applyBorder="1" applyAlignment="1">
      <alignment horizontal="center" wrapText="1"/>
    </xf>
    <xf numFmtId="9" fontId="3" fillId="0" borderId="0" xfId="19" applyFont="1" applyAlignment="1">
      <alignment/>
    </xf>
    <xf numFmtId="0" fontId="0" fillId="0" borderId="0" xfId="0" applyFill="1" applyBorder="1" applyAlignment="1">
      <alignment/>
    </xf>
    <xf numFmtId="165" fontId="0" fillId="0" borderId="17" xfId="15" applyNumberForma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65" fontId="0" fillId="2" borderId="10" xfId="15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15" xfId="15" applyNumberFormat="1" applyFill="1" applyBorder="1" applyAlignment="1">
      <alignment/>
    </xf>
    <xf numFmtId="165" fontId="0" fillId="2" borderId="12" xfId="15" applyNumberForma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0" borderId="15" xfId="0" applyBorder="1" applyAlignment="1">
      <alignment/>
    </xf>
    <xf numFmtId="0" fontId="5" fillId="2" borderId="19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165" fontId="7" fillId="5" borderId="16" xfId="15" applyNumberFormat="1" applyFont="1" applyFill="1" applyBorder="1" applyAlignment="1">
      <alignment/>
    </xf>
    <xf numFmtId="165" fontId="7" fillId="5" borderId="17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22" xfId="0" applyBorder="1" applyAlignment="1">
      <alignment/>
    </xf>
    <xf numFmtId="0" fontId="0" fillId="2" borderId="0" xfId="0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2" fillId="0" borderId="23" xfId="0" applyFont="1" applyBorder="1" applyAlignment="1">
      <alignment/>
    </xf>
    <xf numFmtId="0" fontId="2" fillId="4" borderId="0" xfId="0" applyFont="1" applyFill="1" applyAlignment="1">
      <alignment/>
    </xf>
    <xf numFmtId="0" fontId="7" fillId="5" borderId="0" xfId="0" applyFont="1" applyFill="1" applyAlignment="1">
      <alignment horizontal="left"/>
    </xf>
    <xf numFmtId="0" fontId="0" fillId="6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65" fontId="0" fillId="0" borderId="18" xfId="15" applyNumberFormat="1" applyBorder="1" applyAlignment="1">
      <alignment/>
    </xf>
    <xf numFmtId="165" fontId="0" fillId="0" borderId="16" xfId="15" applyNumberFormat="1" applyBorder="1" applyAlignment="1">
      <alignment/>
    </xf>
    <xf numFmtId="165" fontId="0" fillId="0" borderId="17" xfId="15" applyNumberFormat="1" applyBorder="1" applyAlignment="1">
      <alignment/>
    </xf>
    <xf numFmtId="165" fontId="0" fillId="0" borderId="19" xfId="15" applyNumberForma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ont="1" applyFill="1" applyBorder="1" applyAlignment="1">
      <alignment/>
    </xf>
    <xf numFmtId="0" fontId="2" fillId="3" borderId="1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CX6BSHMJ\dcp040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0"/>
  <sheetViews>
    <sheetView tabSelected="1" workbookViewId="0" topLeftCell="A340">
      <selection activeCell="E348" sqref="E348:AP348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3.57421875" style="0" customWidth="1"/>
    <col min="4" max="4" width="16.7109375" style="0" customWidth="1"/>
    <col min="5" max="5" width="7.421875" style="0" customWidth="1"/>
    <col min="6" max="6" width="7.7109375" style="0" customWidth="1"/>
    <col min="7" max="7" width="6.8515625" style="0" customWidth="1"/>
    <col min="8" max="8" width="5.57421875" style="0" customWidth="1"/>
    <col min="9" max="9" width="1.7109375" style="0" customWidth="1"/>
    <col min="10" max="10" width="6.28125" style="0" customWidth="1"/>
    <col min="11" max="11" width="6.00390625" style="0" customWidth="1"/>
    <col min="12" max="12" width="1.57421875" style="0" customWidth="1"/>
    <col min="13" max="13" width="6.57421875" style="0" customWidth="1"/>
    <col min="14" max="14" width="4.8515625" style="0" customWidth="1"/>
    <col min="15" max="15" width="1.7109375" style="0" customWidth="1"/>
    <col min="16" max="16" width="6.00390625" style="0" customWidth="1"/>
    <col min="17" max="17" width="5.140625" style="0" customWidth="1"/>
    <col min="18" max="18" width="1.8515625" style="0" customWidth="1"/>
    <col min="19" max="19" width="6.140625" style="0" customWidth="1"/>
    <col min="20" max="20" width="5.7109375" style="0" customWidth="1"/>
    <col min="21" max="21" width="1.7109375" style="0" customWidth="1"/>
    <col min="22" max="22" width="6.00390625" style="0" customWidth="1"/>
    <col min="23" max="23" width="5.7109375" style="0" customWidth="1"/>
    <col min="24" max="24" width="1.8515625" style="0" customWidth="1"/>
    <col min="25" max="25" width="6.00390625" style="0" customWidth="1"/>
    <col min="26" max="26" width="5.140625" style="0" customWidth="1"/>
    <col min="27" max="27" width="1.7109375" style="0" customWidth="1"/>
    <col min="28" max="29" width="6.00390625" style="0" customWidth="1"/>
    <col min="30" max="30" width="1.7109375" style="0" customWidth="1"/>
    <col min="31" max="31" width="5.00390625" style="0" customWidth="1"/>
    <col min="32" max="32" width="5.28125" style="0" customWidth="1"/>
    <col min="33" max="33" width="6.00390625" style="0" customWidth="1"/>
    <col min="34" max="34" width="6.7109375" style="8" customWidth="1"/>
    <col min="35" max="35" width="1.7109375" style="0" customWidth="1"/>
    <col min="36" max="36" width="5.28125" style="0" customWidth="1"/>
    <col min="37" max="37" width="5.57421875" style="0" customWidth="1"/>
    <col min="38" max="38" width="5.00390625" style="0" customWidth="1"/>
    <col min="39" max="39" width="5.28125" style="0" customWidth="1"/>
    <col min="40" max="40" width="1.57421875" style="0" customWidth="1"/>
    <col min="41" max="41" width="5.57421875" style="0" customWidth="1"/>
    <col min="42" max="42" width="5.28125" style="0" customWidth="1"/>
  </cols>
  <sheetData>
    <row r="1" spans="2:34" s="2" customFormat="1" ht="12.75">
      <c r="B1" s="2" t="s">
        <v>444</v>
      </c>
      <c r="AH1" s="29"/>
    </row>
    <row r="2" spans="2:34" s="2" customFormat="1" ht="12.75">
      <c r="B2" s="2" t="s">
        <v>445</v>
      </c>
      <c r="AB2" s="3"/>
      <c r="AH2" s="29"/>
    </row>
    <row r="3" spans="2:34" s="2" customFormat="1" ht="12.75">
      <c r="B3" s="2" t="s">
        <v>0</v>
      </c>
      <c r="AH3" s="29"/>
    </row>
    <row r="4" spans="4:34" s="1" customFormat="1" ht="12.75">
      <c r="D4" s="1" t="s">
        <v>395</v>
      </c>
      <c r="AH4" s="28"/>
    </row>
    <row r="5" spans="2:34" s="1" customFormat="1" ht="12.75">
      <c r="B5" s="1" t="s">
        <v>1</v>
      </c>
      <c r="D5" s="1" t="s">
        <v>2</v>
      </c>
      <c r="AH5" s="28"/>
    </row>
    <row r="6" spans="6:34" s="1" customFormat="1" ht="12.75">
      <c r="F6" s="20" t="s">
        <v>3</v>
      </c>
      <c r="N6" s="20" t="s">
        <v>4</v>
      </c>
      <c r="O6" s="20"/>
      <c r="AH6" s="28"/>
    </row>
    <row r="7" spans="4:34" s="1" customFormat="1" ht="12.75">
      <c r="D7" s="1" t="s">
        <v>7</v>
      </c>
      <c r="F7" s="1" t="s">
        <v>5</v>
      </c>
      <c r="N7" s="1" t="s">
        <v>6</v>
      </c>
      <c r="AH7" s="28"/>
    </row>
    <row r="8" spans="6:34" s="1" customFormat="1" ht="12.75">
      <c r="F8" s="1" t="s">
        <v>8</v>
      </c>
      <c r="N8" s="1" t="s">
        <v>9</v>
      </c>
      <c r="AH8" s="28"/>
    </row>
    <row r="9" spans="4:34" s="1" customFormat="1" ht="12.75">
      <c r="D9" s="11" t="s">
        <v>12</v>
      </c>
      <c r="F9" s="1" t="s">
        <v>10</v>
      </c>
      <c r="N9" s="1" t="s">
        <v>11</v>
      </c>
      <c r="AH9" s="28"/>
    </row>
    <row r="10" spans="4:34" s="10" customFormat="1" ht="12">
      <c r="D10" s="121" t="s">
        <v>448</v>
      </c>
      <c r="AH10" s="30"/>
    </row>
    <row r="11" spans="4:42" s="9" customFormat="1" ht="12">
      <c r="D11" s="104" t="s">
        <v>379</v>
      </c>
      <c r="F11" s="25"/>
      <c r="G11" s="17" t="s">
        <v>13</v>
      </c>
      <c r="H11" s="17"/>
      <c r="I11" s="22"/>
      <c r="J11" s="12" t="s">
        <v>14</v>
      </c>
      <c r="K11" s="12"/>
      <c r="L11" s="22"/>
      <c r="M11" s="17" t="s">
        <v>15</v>
      </c>
      <c r="N11" s="17"/>
      <c r="O11" s="22"/>
      <c r="P11" s="17" t="s">
        <v>16</v>
      </c>
      <c r="Q11" s="17"/>
      <c r="R11" s="22"/>
      <c r="S11" s="17" t="s">
        <v>17</v>
      </c>
      <c r="T11" s="17"/>
      <c r="U11" s="22"/>
      <c r="V11" s="12" t="s">
        <v>18</v>
      </c>
      <c r="W11" s="17"/>
      <c r="X11" s="22"/>
      <c r="Y11" s="17" t="s">
        <v>19</v>
      </c>
      <c r="Z11" s="17"/>
      <c r="AA11" s="22"/>
      <c r="AB11" s="17" t="s">
        <v>20</v>
      </c>
      <c r="AC11" s="17"/>
      <c r="AD11" s="22"/>
      <c r="AE11" s="17" t="s">
        <v>21</v>
      </c>
      <c r="AF11" s="17"/>
      <c r="AG11" s="17"/>
      <c r="AH11" s="17"/>
      <c r="AI11" s="22"/>
      <c r="AJ11" s="17" t="s">
        <v>22</v>
      </c>
      <c r="AK11" s="17"/>
      <c r="AL11" s="17"/>
      <c r="AM11" s="17"/>
      <c r="AN11" s="22"/>
      <c r="AO11" s="15"/>
      <c r="AP11" s="25"/>
    </row>
    <row r="12" spans="5:42" s="9" customFormat="1" ht="12">
      <c r="E12" s="9" t="s">
        <v>23</v>
      </c>
      <c r="F12" s="25"/>
      <c r="G12" s="15"/>
      <c r="H12" s="15"/>
      <c r="I12" s="25"/>
      <c r="L12" s="25"/>
      <c r="M12" s="15"/>
      <c r="N12" s="15"/>
      <c r="O12" s="25"/>
      <c r="P12" s="15"/>
      <c r="Q12" s="15"/>
      <c r="R12" s="25"/>
      <c r="S12" s="16"/>
      <c r="T12" s="16"/>
      <c r="U12" s="23"/>
      <c r="V12" s="13" t="s">
        <v>24</v>
      </c>
      <c r="W12" s="16"/>
      <c r="X12" s="23"/>
      <c r="Y12" s="15"/>
      <c r="Z12" s="15"/>
      <c r="AA12" s="25"/>
      <c r="AB12" s="16" t="s">
        <v>24</v>
      </c>
      <c r="AC12" s="16"/>
      <c r="AD12" s="23"/>
      <c r="AE12" s="16" t="s">
        <v>25</v>
      </c>
      <c r="AF12" s="16"/>
      <c r="AG12" s="16"/>
      <c r="AH12" s="16"/>
      <c r="AI12" s="23"/>
      <c r="AJ12" s="16" t="s">
        <v>26</v>
      </c>
      <c r="AK12" s="16"/>
      <c r="AL12" s="16" t="s">
        <v>27</v>
      </c>
      <c r="AM12" s="16"/>
      <c r="AN12" s="23"/>
      <c r="AO12" s="15" t="s">
        <v>28</v>
      </c>
      <c r="AP12" s="25"/>
    </row>
    <row r="13" spans="5:42" s="9" customFormat="1" ht="12">
      <c r="E13" s="9" t="s">
        <v>29</v>
      </c>
      <c r="F13" s="25"/>
      <c r="G13" s="16" t="s">
        <v>30</v>
      </c>
      <c r="H13" s="16"/>
      <c r="I13" s="23"/>
      <c r="J13" s="13" t="s">
        <v>31</v>
      </c>
      <c r="K13" s="13"/>
      <c r="L13" s="23"/>
      <c r="M13" s="16" t="s">
        <v>32</v>
      </c>
      <c r="N13" s="16"/>
      <c r="O13" s="23"/>
      <c r="P13" s="16" t="s">
        <v>33</v>
      </c>
      <c r="Q13" s="16"/>
      <c r="R13" s="23"/>
      <c r="S13" s="16" t="s">
        <v>34</v>
      </c>
      <c r="T13" s="16"/>
      <c r="U13" s="23"/>
      <c r="V13" s="13" t="s">
        <v>34</v>
      </c>
      <c r="W13" s="16"/>
      <c r="X13" s="23"/>
      <c r="Y13" s="16" t="s">
        <v>35</v>
      </c>
      <c r="Z13" s="16"/>
      <c r="AA13" s="23"/>
      <c r="AB13" s="16" t="s">
        <v>35</v>
      </c>
      <c r="AC13" s="16"/>
      <c r="AD13" s="23"/>
      <c r="AE13" s="16" t="s">
        <v>36</v>
      </c>
      <c r="AF13" s="16"/>
      <c r="AG13" s="16" t="s">
        <v>37</v>
      </c>
      <c r="AH13" s="16"/>
      <c r="AI13" s="23"/>
      <c r="AJ13" s="16" t="s">
        <v>38</v>
      </c>
      <c r="AK13" s="16"/>
      <c r="AL13" s="16" t="s">
        <v>39</v>
      </c>
      <c r="AM13" s="16"/>
      <c r="AN13" s="23"/>
      <c r="AO13" s="118" t="s">
        <v>40</v>
      </c>
      <c r="AP13" s="25" t="s">
        <v>41</v>
      </c>
    </row>
    <row r="14" spans="2:47" s="9" customFormat="1" ht="12.75" thickBot="1">
      <c r="B14" s="14" t="s">
        <v>42</v>
      </c>
      <c r="C14" s="14"/>
      <c r="D14" s="14"/>
      <c r="E14" s="14" t="s">
        <v>43</v>
      </c>
      <c r="F14" s="117" t="s">
        <v>44</v>
      </c>
      <c r="G14" s="18" t="s">
        <v>3</v>
      </c>
      <c r="H14" s="18" t="s">
        <v>45</v>
      </c>
      <c r="I14" s="24"/>
      <c r="J14" s="18" t="s">
        <v>3</v>
      </c>
      <c r="K14" s="18" t="s">
        <v>45</v>
      </c>
      <c r="L14" s="24"/>
      <c r="M14" s="18" t="s">
        <v>3</v>
      </c>
      <c r="N14" s="18" t="s">
        <v>45</v>
      </c>
      <c r="O14" s="24"/>
      <c r="P14" s="18" t="s">
        <v>3</v>
      </c>
      <c r="Q14" s="18" t="s">
        <v>45</v>
      </c>
      <c r="R14" s="24"/>
      <c r="S14" s="18" t="s">
        <v>3</v>
      </c>
      <c r="T14" s="18" t="s">
        <v>45</v>
      </c>
      <c r="U14" s="24"/>
      <c r="V14" s="18" t="s">
        <v>3</v>
      </c>
      <c r="W14" s="18" t="s">
        <v>45</v>
      </c>
      <c r="X14" s="24"/>
      <c r="Y14" s="18" t="s">
        <v>3</v>
      </c>
      <c r="Z14" s="18" t="s">
        <v>45</v>
      </c>
      <c r="AA14" s="24"/>
      <c r="AB14" s="18" t="s">
        <v>3</v>
      </c>
      <c r="AC14" s="18" t="s">
        <v>45</v>
      </c>
      <c r="AD14" s="24"/>
      <c r="AE14" s="18" t="s">
        <v>3</v>
      </c>
      <c r="AF14" s="18" t="s">
        <v>45</v>
      </c>
      <c r="AG14" s="18" t="s">
        <v>3</v>
      </c>
      <c r="AH14" s="18" t="s">
        <v>45</v>
      </c>
      <c r="AI14" s="24"/>
      <c r="AJ14" s="18" t="s">
        <v>3</v>
      </c>
      <c r="AK14" s="18" t="s">
        <v>45</v>
      </c>
      <c r="AL14" s="18" t="s">
        <v>3</v>
      </c>
      <c r="AM14" s="18" t="s">
        <v>45</v>
      </c>
      <c r="AN14" s="24"/>
      <c r="AO14" s="18" t="s">
        <v>46</v>
      </c>
      <c r="AP14" s="24" t="s">
        <v>47</v>
      </c>
      <c r="AQ14" s="19"/>
      <c r="AR14" s="19"/>
      <c r="AS14" s="19"/>
      <c r="AT14" s="19"/>
      <c r="AU14" s="19"/>
    </row>
    <row r="15" spans="2:42" s="9" customFormat="1" ht="12">
      <c r="B15" s="15"/>
      <c r="C15" s="15"/>
      <c r="D15" s="15"/>
      <c r="E15" s="15"/>
      <c r="F15" s="102"/>
      <c r="G15" s="15"/>
      <c r="H15" s="120"/>
      <c r="I15" s="102"/>
      <c r="J15" s="15"/>
      <c r="K15" s="15"/>
      <c r="L15" s="102"/>
      <c r="M15" s="15"/>
      <c r="N15" s="15"/>
      <c r="O15" s="102"/>
      <c r="P15" s="15"/>
      <c r="Q15" s="15"/>
      <c r="R15" s="102"/>
      <c r="S15" s="15"/>
      <c r="T15" s="15"/>
      <c r="U15" s="102"/>
      <c r="V15" s="15"/>
      <c r="W15" s="15"/>
      <c r="X15" s="102"/>
      <c r="Y15" s="15"/>
      <c r="Z15" s="15"/>
      <c r="AA15" s="102"/>
      <c r="AB15" s="15"/>
      <c r="AC15" s="15"/>
      <c r="AD15" s="102"/>
      <c r="AE15" s="15"/>
      <c r="AF15" s="15"/>
      <c r="AG15" s="15"/>
      <c r="AH15" s="15"/>
      <c r="AI15" s="102"/>
      <c r="AJ15" s="15"/>
      <c r="AK15" s="15"/>
      <c r="AL15" s="15"/>
      <c r="AM15" s="15"/>
      <c r="AN15" s="102"/>
      <c r="AO15" s="15"/>
      <c r="AP15" s="102"/>
    </row>
    <row r="16" spans="1:42" ht="12.75">
      <c r="A16">
        <v>1</v>
      </c>
      <c r="B16" s="5">
        <v>2116</v>
      </c>
      <c r="C16" s="5" t="s">
        <v>48</v>
      </c>
      <c r="D16" s="5" t="s">
        <v>49</v>
      </c>
      <c r="E16">
        <v>20</v>
      </c>
      <c r="F16" s="26">
        <v>8</v>
      </c>
      <c r="G16">
        <v>2</v>
      </c>
      <c r="H16" s="8">
        <v>0</v>
      </c>
      <c r="I16" s="26"/>
      <c r="J16">
        <v>2</v>
      </c>
      <c r="K16">
        <v>0</v>
      </c>
      <c r="L16" s="26"/>
      <c r="M16">
        <v>1</v>
      </c>
      <c r="N16">
        <v>0</v>
      </c>
      <c r="O16" s="26"/>
      <c r="P16">
        <v>1</v>
      </c>
      <c r="Q16">
        <v>0</v>
      </c>
      <c r="R16" s="26"/>
      <c r="S16">
        <v>1</v>
      </c>
      <c r="T16">
        <v>0</v>
      </c>
      <c r="U16" s="26"/>
      <c r="V16">
        <v>1</v>
      </c>
      <c r="W16">
        <v>0</v>
      </c>
      <c r="X16" s="26"/>
      <c r="Y16">
        <v>4</v>
      </c>
      <c r="Z16">
        <v>2</v>
      </c>
      <c r="AA16" s="26"/>
      <c r="AB16">
        <v>4</v>
      </c>
      <c r="AC16">
        <v>0</v>
      </c>
      <c r="AD16" s="26"/>
      <c r="AE16">
        <v>4</v>
      </c>
      <c r="AF16">
        <v>1</v>
      </c>
      <c r="AG16">
        <v>4</v>
      </c>
      <c r="AH16">
        <v>3</v>
      </c>
      <c r="AI16" s="26"/>
      <c r="AJ16">
        <v>1</v>
      </c>
      <c r="AK16">
        <v>1</v>
      </c>
      <c r="AL16">
        <v>1</v>
      </c>
      <c r="AM16">
        <v>2</v>
      </c>
      <c r="AN16" s="26" t="s">
        <v>51</v>
      </c>
      <c r="AO16">
        <v>1</v>
      </c>
      <c r="AP16" s="26"/>
    </row>
    <row r="17" spans="1:42" ht="12.75">
      <c r="A17">
        <f>1+A16</f>
        <v>2</v>
      </c>
      <c r="B17" s="5">
        <v>6912</v>
      </c>
      <c r="C17" s="5" t="s">
        <v>48</v>
      </c>
      <c r="D17" s="5" t="s">
        <v>50</v>
      </c>
      <c r="E17">
        <v>14</v>
      </c>
      <c r="F17" s="26">
        <v>16</v>
      </c>
      <c r="G17">
        <v>2</v>
      </c>
      <c r="H17" s="8">
        <v>2</v>
      </c>
      <c r="I17" s="26" t="s">
        <v>51</v>
      </c>
      <c r="J17">
        <v>2</v>
      </c>
      <c r="K17">
        <v>0</v>
      </c>
      <c r="L17" s="26"/>
      <c r="M17">
        <v>1</v>
      </c>
      <c r="N17">
        <v>1</v>
      </c>
      <c r="O17" s="26" t="s">
        <v>51</v>
      </c>
      <c r="P17">
        <v>1</v>
      </c>
      <c r="Q17">
        <v>2</v>
      </c>
      <c r="R17" s="26" t="s">
        <v>51</v>
      </c>
      <c r="S17">
        <v>1</v>
      </c>
      <c r="T17">
        <v>1</v>
      </c>
      <c r="U17" s="26" t="s">
        <v>51</v>
      </c>
      <c r="V17">
        <v>1</v>
      </c>
      <c r="W17">
        <v>0</v>
      </c>
      <c r="X17" s="26"/>
      <c r="Y17">
        <v>4</v>
      </c>
      <c r="Z17">
        <v>4</v>
      </c>
      <c r="AA17" s="26" t="s">
        <v>51</v>
      </c>
      <c r="AB17">
        <v>4</v>
      </c>
      <c r="AC17">
        <v>1</v>
      </c>
      <c r="AD17" s="26"/>
      <c r="AE17">
        <v>4</v>
      </c>
      <c r="AF17">
        <v>4</v>
      </c>
      <c r="AG17">
        <v>4</v>
      </c>
      <c r="AH17">
        <v>5</v>
      </c>
      <c r="AI17" s="26" t="s">
        <v>51</v>
      </c>
      <c r="AJ17">
        <v>1</v>
      </c>
      <c r="AK17">
        <v>1</v>
      </c>
      <c r="AL17">
        <v>1</v>
      </c>
      <c r="AM17">
        <v>0</v>
      </c>
      <c r="AN17" s="26"/>
      <c r="AO17">
        <v>6</v>
      </c>
      <c r="AP17" s="26"/>
    </row>
    <row r="18" spans="1:42" ht="12.75">
      <c r="A18">
        <f>1+A17</f>
        <v>3</v>
      </c>
      <c r="B18" s="5">
        <v>7315</v>
      </c>
      <c r="C18" s="5" t="s">
        <v>48</v>
      </c>
      <c r="D18" s="5" t="s">
        <v>52</v>
      </c>
      <c r="E18">
        <v>35</v>
      </c>
      <c r="F18" s="26">
        <v>30</v>
      </c>
      <c r="G18">
        <v>2</v>
      </c>
      <c r="H18" s="8">
        <v>2</v>
      </c>
      <c r="I18" s="26" t="s">
        <v>51</v>
      </c>
      <c r="J18">
        <v>2</v>
      </c>
      <c r="K18">
        <v>0</v>
      </c>
      <c r="L18" s="26"/>
      <c r="M18">
        <v>1</v>
      </c>
      <c r="N18">
        <v>1</v>
      </c>
      <c r="O18" s="26" t="s">
        <v>51</v>
      </c>
      <c r="P18">
        <v>1</v>
      </c>
      <c r="Q18">
        <v>0</v>
      </c>
      <c r="R18" s="26"/>
      <c r="S18">
        <v>1</v>
      </c>
      <c r="T18">
        <v>1</v>
      </c>
      <c r="U18" s="26" t="s">
        <v>51</v>
      </c>
      <c r="V18">
        <v>1</v>
      </c>
      <c r="W18">
        <v>0</v>
      </c>
      <c r="X18" s="26"/>
      <c r="Y18">
        <v>4</v>
      </c>
      <c r="Z18">
        <v>4</v>
      </c>
      <c r="AA18" s="26" t="s">
        <v>51</v>
      </c>
      <c r="AB18">
        <v>4</v>
      </c>
      <c r="AC18">
        <v>3</v>
      </c>
      <c r="AD18" s="26"/>
      <c r="AE18">
        <v>4</v>
      </c>
      <c r="AF18">
        <v>6</v>
      </c>
      <c r="AG18">
        <v>4</v>
      </c>
      <c r="AH18">
        <v>5</v>
      </c>
      <c r="AI18" s="26" t="s">
        <v>51</v>
      </c>
      <c r="AJ18">
        <v>1</v>
      </c>
      <c r="AK18">
        <v>2</v>
      </c>
      <c r="AL18">
        <v>1</v>
      </c>
      <c r="AM18">
        <v>1</v>
      </c>
      <c r="AN18" s="26" t="s">
        <v>51</v>
      </c>
      <c r="AO18">
        <v>6</v>
      </c>
      <c r="AP18" s="26" t="s">
        <v>427</v>
      </c>
    </row>
    <row r="19" spans="1:42" ht="12.75">
      <c r="A19">
        <f>1+A18</f>
        <v>4</v>
      </c>
      <c r="B19" s="5">
        <v>7605</v>
      </c>
      <c r="C19" s="5" t="s">
        <v>48</v>
      </c>
      <c r="D19" s="5" t="s">
        <v>53</v>
      </c>
      <c r="E19">
        <v>20</v>
      </c>
      <c r="F19" s="26">
        <v>19</v>
      </c>
      <c r="G19">
        <v>2</v>
      </c>
      <c r="H19" s="8">
        <v>0</v>
      </c>
      <c r="I19" s="26"/>
      <c r="J19">
        <v>2</v>
      </c>
      <c r="K19">
        <v>0</v>
      </c>
      <c r="L19" s="26"/>
      <c r="M19">
        <v>1</v>
      </c>
      <c r="N19">
        <v>0</v>
      </c>
      <c r="O19" s="26"/>
      <c r="P19">
        <v>1</v>
      </c>
      <c r="Q19">
        <v>0</v>
      </c>
      <c r="R19" s="26"/>
      <c r="S19">
        <v>1</v>
      </c>
      <c r="T19">
        <v>0</v>
      </c>
      <c r="U19" s="26"/>
      <c r="V19">
        <v>1</v>
      </c>
      <c r="W19">
        <v>0</v>
      </c>
      <c r="X19" s="26"/>
      <c r="Y19">
        <v>4</v>
      </c>
      <c r="Z19">
        <v>4</v>
      </c>
      <c r="AA19" s="26" t="s">
        <v>51</v>
      </c>
      <c r="AB19">
        <v>4</v>
      </c>
      <c r="AC19">
        <v>0</v>
      </c>
      <c r="AD19" s="26"/>
      <c r="AE19">
        <v>4</v>
      </c>
      <c r="AF19">
        <v>3</v>
      </c>
      <c r="AG19">
        <v>4</v>
      </c>
      <c r="AH19">
        <v>5</v>
      </c>
      <c r="AI19" s="26"/>
      <c r="AJ19">
        <v>1</v>
      </c>
      <c r="AK19">
        <v>1</v>
      </c>
      <c r="AL19">
        <v>1</v>
      </c>
      <c r="AM19">
        <v>0</v>
      </c>
      <c r="AN19" s="26"/>
      <c r="AO19">
        <v>1</v>
      </c>
      <c r="AP19" s="26"/>
    </row>
    <row r="20" spans="1:42" ht="12.75">
      <c r="A20">
        <f aca="true" t="shared" si="0" ref="A20:A29">1+A19</f>
        <v>5</v>
      </c>
      <c r="B20" s="111">
        <v>8035</v>
      </c>
      <c r="C20" s="5" t="s">
        <v>48</v>
      </c>
      <c r="D20" s="5" t="s">
        <v>54</v>
      </c>
      <c r="E20">
        <v>28</v>
      </c>
      <c r="F20" s="26">
        <v>24</v>
      </c>
      <c r="G20">
        <v>2</v>
      </c>
      <c r="H20" s="8">
        <v>2</v>
      </c>
      <c r="I20" s="26" t="s">
        <v>51</v>
      </c>
      <c r="J20">
        <v>2</v>
      </c>
      <c r="K20">
        <v>2</v>
      </c>
      <c r="L20" s="26" t="s">
        <v>51</v>
      </c>
      <c r="M20">
        <v>1</v>
      </c>
      <c r="N20">
        <v>0</v>
      </c>
      <c r="O20" s="26"/>
      <c r="P20">
        <v>1</v>
      </c>
      <c r="Q20">
        <v>0</v>
      </c>
      <c r="R20" s="26"/>
      <c r="S20">
        <v>1</v>
      </c>
      <c r="T20">
        <v>0</v>
      </c>
      <c r="U20" s="26"/>
      <c r="V20">
        <v>1</v>
      </c>
      <c r="W20">
        <v>0</v>
      </c>
      <c r="X20" s="26"/>
      <c r="Y20">
        <v>4</v>
      </c>
      <c r="Z20">
        <v>4</v>
      </c>
      <c r="AA20" s="26" t="s">
        <v>51</v>
      </c>
      <c r="AB20">
        <v>4</v>
      </c>
      <c r="AC20">
        <v>4</v>
      </c>
      <c r="AD20" s="26" t="s">
        <v>51</v>
      </c>
      <c r="AE20">
        <v>4</v>
      </c>
      <c r="AF20">
        <v>7</v>
      </c>
      <c r="AG20">
        <v>4</v>
      </c>
      <c r="AH20">
        <v>1</v>
      </c>
      <c r="AI20" s="26"/>
      <c r="AJ20">
        <v>1</v>
      </c>
      <c r="AK20">
        <v>2</v>
      </c>
      <c r="AL20">
        <v>1</v>
      </c>
      <c r="AM20">
        <v>1</v>
      </c>
      <c r="AN20" s="26" t="s">
        <v>51</v>
      </c>
      <c r="AO20">
        <v>5</v>
      </c>
      <c r="AP20" s="26" t="s">
        <v>427</v>
      </c>
    </row>
    <row r="21" spans="1:42" ht="12.75">
      <c r="A21">
        <f t="shared" si="0"/>
        <v>6</v>
      </c>
      <c r="B21" s="5">
        <v>1888</v>
      </c>
      <c r="C21" s="5" t="s">
        <v>55</v>
      </c>
      <c r="D21" s="5" t="s">
        <v>56</v>
      </c>
      <c r="E21">
        <v>44</v>
      </c>
      <c r="F21" s="26">
        <v>37</v>
      </c>
      <c r="G21">
        <v>2</v>
      </c>
      <c r="H21" s="8">
        <v>2</v>
      </c>
      <c r="I21" s="26" t="s">
        <v>51</v>
      </c>
      <c r="J21">
        <v>2</v>
      </c>
      <c r="K21">
        <v>2</v>
      </c>
      <c r="L21" s="26" t="s">
        <v>51</v>
      </c>
      <c r="M21">
        <v>1</v>
      </c>
      <c r="N21">
        <v>1</v>
      </c>
      <c r="O21" s="26" t="s">
        <v>51</v>
      </c>
      <c r="P21">
        <v>1</v>
      </c>
      <c r="Q21">
        <v>1</v>
      </c>
      <c r="R21" s="26" t="s">
        <v>51</v>
      </c>
      <c r="S21">
        <v>1</v>
      </c>
      <c r="T21">
        <v>1</v>
      </c>
      <c r="U21" s="26" t="s">
        <v>51</v>
      </c>
      <c r="V21">
        <v>1</v>
      </c>
      <c r="W21">
        <v>2</v>
      </c>
      <c r="X21" s="26" t="s">
        <v>51</v>
      </c>
      <c r="Y21">
        <v>4</v>
      </c>
      <c r="Z21">
        <v>4</v>
      </c>
      <c r="AA21" s="26" t="s">
        <v>51</v>
      </c>
      <c r="AB21">
        <v>4</v>
      </c>
      <c r="AC21">
        <v>3</v>
      </c>
      <c r="AD21" s="26"/>
      <c r="AE21">
        <v>4</v>
      </c>
      <c r="AF21">
        <v>7</v>
      </c>
      <c r="AG21">
        <v>4</v>
      </c>
      <c r="AH21">
        <v>7</v>
      </c>
      <c r="AI21" s="26" t="s">
        <v>51</v>
      </c>
      <c r="AJ21">
        <v>1</v>
      </c>
      <c r="AK21">
        <v>2</v>
      </c>
      <c r="AL21">
        <v>1</v>
      </c>
      <c r="AM21">
        <v>1</v>
      </c>
      <c r="AN21" s="26" t="s">
        <v>51</v>
      </c>
      <c r="AO21">
        <v>9</v>
      </c>
      <c r="AP21" s="26" t="s">
        <v>428</v>
      </c>
    </row>
    <row r="22" spans="1:42" ht="12.75">
      <c r="A22">
        <f t="shared" si="0"/>
        <v>7</v>
      </c>
      <c r="B22" s="113">
        <v>5142</v>
      </c>
      <c r="C22" s="113" t="s">
        <v>55</v>
      </c>
      <c r="D22" s="113" t="s">
        <v>439</v>
      </c>
      <c r="E22">
        <v>20</v>
      </c>
      <c r="F22" s="26">
        <v>20</v>
      </c>
      <c r="G22">
        <v>2</v>
      </c>
      <c r="H22" s="8">
        <v>0</v>
      </c>
      <c r="I22" s="26"/>
      <c r="J22">
        <v>2</v>
      </c>
      <c r="K22">
        <v>0</v>
      </c>
      <c r="L22" s="26"/>
      <c r="M22">
        <v>1</v>
      </c>
      <c r="N22">
        <v>0</v>
      </c>
      <c r="O22" s="26"/>
      <c r="P22">
        <v>1</v>
      </c>
      <c r="Q22">
        <v>0</v>
      </c>
      <c r="R22" s="26"/>
      <c r="S22">
        <v>1</v>
      </c>
      <c r="T22">
        <v>0</v>
      </c>
      <c r="U22" s="26"/>
      <c r="V22">
        <v>1</v>
      </c>
      <c r="W22">
        <v>0</v>
      </c>
      <c r="X22" s="26"/>
      <c r="Y22">
        <v>4</v>
      </c>
      <c r="Z22">
        <v>0</v>
      </c>
      <c r="AA22" s="26"/>
      <c r="AB22">
        <v>4</v>
      </c>
      <c r="AC22">
        <v>0</v>
      </c>
      <c r="AD22" s="26"/>
      <c r="AE22">
        <v>4</v>
      </c>
      <c r="AF22">
        <v>0</v>
      </c>
      <c r="AG22">
        <v>4</v>
      </c>
      <c r="AH22">
        <v>0</v>
      </c>
      <c r="AI22" s="26"/>
      <c r="AJ22">
        <v>1</v>
      </c>
      <c r="AK22">
        <v>0</v>
      </c>
      <c r="AL22">
        <v>1</v>
      </c>
      <c r="AM22">
        <v>0</v>
      </c>
      <c r="AN22" s="26"/>
      <c r="AO22">
        <v>0</v>
      </c>
      <c r="AP22" s="26"/>
    </row>
    <row r="23" spans="1:42" ht="12.75">
      <c r="A23">
        <f t="shared" si="0"/>
        <v>8</v>
      </c>
      <c r="B23" s="5">
        <v>7669</v>
      </c>
      <c r="C23" s="5" t="s">
        <v>55</v>
      </c>
      <c r="D23" s="5" t="s">
        <v>58</v>
      </c>
      <c r="E23">
        <v>28</v>
      </c>
      <c r="F23" s="26">
        <v>27</v>
      </c>
      <c r="G23">
        <v>2</v>
      </c>
      <c r="H23" s="8">
        <v>2</v>
      </c>
      <c r="I23" s="26" t="s">
        <v>51</v>
      </c>
      <c r="J23">
        <v>2</v>
      </c>
      <c r="K23">
        <v>3</v>
      </c>
      <c r="L23" s="26" t="s">
        <v>51</v>
      </c>
      <c r="M23">
        <v>1</v>
      </c>
      <c r="N23">
        <v>1</v>
      </c>
      <c r="O23" s="26" t="s">
        <v>51</v>
      </c>
      <c r="P23">
        <v>1</v>
      </c>
      <c r="Q23">
        <v>1</v>
      </c>
      <c r="R23" s="26" t="s">
        <v>51</v>
      </c>
      <c r="S23">
        <v>1</v>
      </c>
      <c r="T23">
        <v>0</v>
      </c>
      <c r="U23" s="26"/>
      <c r="V23">
        <v>1</v>
      </c>
      <c r="W23">
        <v>0</v>
      </c>
      <c r="X23" s="26"/>
      <c r="Y23">
        <v>4</v>
      </c>
      <c r="Z23">
        <v>4</v>
      </c>
      <c r="AA23" s="26" t="s">
        <v>51</v>
      </c>
      <c r="AB23">
        <v>4</v>
      </c>
      <c r="AC23">
        <v>5</v>
      </c>
      <c r="AD23" s="26" t="s">
        <v>51</v>
      </c>
      <c r="AE23">
        <v>4</v>
      </c>
      <c r="AF23">
        <v>6</v>
      </c>
      <c r="AG23">
        <v>4</v>
      </c>
      <c r="AH23">
        <v>6</v>
      </c>
      <c r="AI23" s="26" t="s">
        <v>51</v>
      </c>
      <c r="AJ23">
        <v>1</v>
      </c>
      <c r="AK23">
        <v>1</v>
      </c>
      <c r="AL23">
        <v>1</v>
      </c>
      <c r="AM23">
        <v>1</v>
      </c>
      <c r="AN23" s="26" t="s">
        <v>51</v>
      </c>
      <c r="AO23">
        <v>8</v>
      </c>
      <c r="AP23" s="26" t="s">
        <v>429</v>
      </c>
    </row>
    <row r="24" spans="1:42" ht="12.75">
      <c r="A24">
        <f t="shared" si="0"/>
        <v>9</v>
      </c>
      <c r="B24" s="5">
        <v>8406</v>
      </c>
      <c r="C24" s="5" t="s">
        <v>55</v>
      </c>
      <c r="D24" s="5" t="s">
        <v>59</v>
      </c>
      <c r="E24">
        <v>48</v>
      </c>
      <c r="F24" s="26">
        <v>48</v>
      </c>
      <c r="G24">
        <v>2</v>
      </c>
      <c r="H24" s="8">
        <v>2</v>
      </c>
      <c r="I24" s="26" t="s">
        <v>51</v>
      </c>
      <c r="J24">
        <v>2</v>
      </c>
      <c r="K24">
        <v>2</v>
      </c>
      <c r="L24" s="26" t="s">
        <v>51</v>
      </c>
      <c r="M24">
        <v>1</v>
      </c>
      <c r="N24">
        <v>1</v>
      </c>
      <c r="O24" s="26" t="s">
        <v>51</v>
      </c>
      <c r="P24">
        <v>1</v>
      </c>
      <c r="Q24">
        <v>1</v>
      </c>
      <c r="R24" s="26" t="s">
        <v>51</v>
      </c>
      <c r="S24">
        <v>1</v>
      </c>
      <c r="T24">
        <v>1</v>
      </c>
      <c r="U24" s="26" t="s">
        <v>51</v>
      </c>
      <c r="V24">
        <v>1</v>
      </c>
      <c r="W24">
        <v>1</v>
      </c>
      <c r="X24" s="26" t="s">
        <v>51</v>
      </c>
      <c r="Y24">
        <v>4</v>
      </c>
      <c r="Z24">
        <v>4</v>
      </c>
      <c r="AA24" s="26" t="s">
        <v>51</v>
      </c>
      <c r="AB24">
        <v>4</v>
      </c>
      <c r="AC24">
        <v>5</v>
      </c>
      <c r="AD24" s="26" t="s">
        <v>51</v>
      </c>
      <c r="AE24">
        <v>4</v>
      </c>
      <c r="AF24">
        <v>7</v>
      </c>
      <c r="AG24">
        <v>4</v>
      </c>
      <c r="AH24">
        <v>6</v>
      </c>
      <c r="AI24" s="26" t="s">
        <v>51</v>
      </c>
      <c r="AJ24">
        <v>1</v>
      </c>
      <c r="AK24">
        <v>2</v>
      </c>
      <c r="AL24">
        <v>1</v>
      </c>
      <c r="AM24">
        <v>1</v>
      </c>
      <c r="AN24" s="26" t="s">
        <v>51</v>
      </c>
      <c r="AO24">
        <v>10</v>
      </c>
      <c r="AP24" s="26" t="s">
        <v>428</v>
      </c>
    </row>
    <row r="25" spans="1:42" ht="12.75">
      <c r="A25">
        <f t="shared" si="0"/>
        <v>10</v>
      </c>
      <c r="B25" s="5">
        <v>2196</v>
      </c>
      <c r="C25" s="5" t="s">
        <v>60</v>
      </c>
      <c r="D25" s="5" t="s">
        <v>57</v>
      </c>
      <c r="E25">
        <v>31</v>
      </c>
      <c r="F25" s="26">
        <v>29</v>
      </c>
      <c r="G25">
        <v>2</v>
      </c>
      <c r="H25" s="8">
        <v>2</v>
      </c>
      <c r="I25" s="26" t="s">
        <v>51</v>
      </c>
      <c r="J25">
        <v>2</v>
      </c>
      <c r="K25">
        <v>0</v>
      </c>
      <c r="L25" s="26"/>
      <c r="M25">
        <v>1</v>
      </c>
      <c r="N25">
        <v>0</v>
      </c>
      <c r="O25" s="26"/>
      <c r="P25">
        <v>1</v>
      </c>
      <c r="Q25">
        <v>0</v>
      </c>
      <c r="R25" s="26"/>
      <c r="S25">
        <v>1</v>
      </c>
      <c r="T25">
        <v>1</v>
      </c>
      <c r="U25" s="26" t="s">
        <v>51</v>
      </c>
      <c r="V25">
        <v>1</v>
      </c>
      <c r="W25">
        <v>0</v>
      </c>
      <c r="X25" s="26"/>
      <c r="Y25">
        <v>4</v>
      </c>
      <c r="Z25">
        <v>4</v>
      </c>
      <c r="AA25" s="26" t="s">
        <v>51</v>
      </c>
      <c r="AB25">
        <v>4</v>
      </c>
      <c r="AC25">
        <v>3</v>
      </c>
      <c r="AD25" s="26"/>
      <c r="AE25">
        <v>4</v>
      </c>
      <c r="AF25">
        <v>6</v>
      </c>
      <c r="AG25">
        <v>4</v>
      </c>
      <c r="AH25">
        <v>7</v>
      </c>
      <c r="AI25" s="26" t="s">
        <v>51</v>
      </c>
      <c r="AJ25">
        <v>1</v>
      </c>
      <c r="AK25">
        <v>2</v>
      </c>
      <c r="AL25">
        <v>1</v>
      </c>
      <c r="AM25">
        <v>1</v>
      </c>
      <c r="AN25" s="26" t="s">
        <v>51</v>
      </c>
      <c r="AO25">
        <v>5</v>
      </c>
      <c r="AP25" s="26" t="s">
        <v>427</v>
      </c>
    </row>
    <row r="26" spans="1:42" ht="12.75">
      <c r="A26">
        <f t="shared" si="0"/>
        <v>11</v>
      </c>
      <c r="B26" s="113">
        <v>5219</v>
      </c>
      <c r="C26" s="112" t="s">
        <v>60</v>
      </c>
      <c r="D26" s="112" t="s">
        <v>433</v>
      </c>
      <c r="E26">
        <v>20</v>
      </c>
      <c r="F26" s="26">
        <v>20</v>
      </c>
      <c r="G26">
        <v>2</v>
      </c>
      <c r="H26" s="8">
        <v>0</v>
      </c>
      <c r="I26" s="26"/>
      <c r="J26">
        <v>2</v>
      </c>
      <c r="K26">
        <v>0</v>
      </c>
      <c r="L26" s="26"/>
      <c r="M26">
        <v>1</v>
      </c>
      <c r="N26">
        <v>0</v>
      </c>
      <c r="O26" s="26"/>
      <c r="P26">
        <v>1</v>
      </c>
      <c r="Q26">
        <v>0</v>
      </c>
      <c r="R26" s="26"/>
      <c r="S26">
        <v>1</v>
      </c>
      <c r="T26">
        <v>0</v>
      </c>
      <c r="U26" s="26"/>
      <c r="V26">
        <v>1</v>
      </c>
      <c r="W26">
        <v>0</v>
      </c>
      <c r="X26" s="26"/>
      <c r="Y26">
        <v>4</v>
      </c>
      <c r="Z26">
        <v>0</v>
      </c>
      <c r="AA26" s="26"/>
      <c r="AB26">
        <v>4</v>
      </c>
      <c r="AC26">
        <v>0</v>
      </c>
      <c r="AD26" s="26"/>
      <c r="AE26">
        <v>4</v>
      </c>
      <c r="AF26">
        <v>0</v>
      </c>
      <c r="AG26">
        <v>4</v>
      </c>
      <c r="AH26">
        <v>0</v>
      </c>
      <c r="AI26" s="26"/>
      <c r="AJ26">
        <v>1</v>
      </c>
      <c r="AK26">
        <v>0</v>
      </c>
      <c r="AL26">
        <v>1</v>
      </c>
      <c r="AM26">
        <v>1</v>
      </c>
      <c r="AN26" s="26"/>
      <c r="AO26">
        <v>0</v>
      </c>
      <c r="AP26" s="26"/>
    </row>
    <row r="27" spans="1:42" ht="12.75">
      <c r="A27">
        <f t="shared" si="0"/>
        <v>12</v>
      </c>
      <c r="B27" s="5">
        <v>7389</v>
      </c>
      <c r="C27" s="5" t="s">
        <v>60</v>
      </c>
      <c r="D27" s="5" t="s">
        <v>61</v>
      </c>
      <c r="E27">
        <v>17</v>
      </c>
      <c r="F27" s="26">
        <v>16</v>
      </c>
      <c r="G27">
        <v>2</v>
      </c>
      <c r="H27" s="8">
        <v>2</v>
      </c>
      <c r="I27" s="26" t="s">
        <v>51</v>
      </c>
      <c r="J27">
        <v>2</v>
      </c>
      <c r="K27">
        <v>0</v>
      </c>
      <c r="L27" s="26"/>
      <c r="M27">
        <v>1</v>
      </c>
      <c r="N27">
        <v>1</v>
      </c>
      <c r="O27" s="26" t="s">
        <v>51</v>
      </c>
      <c r="P27">
        <v>1</v>
      </c>
      <c r="Q27">
        <v>2</v>
      </c>
      <c r="R27" s="26" t="s">
        <v>51</v>
      </c>
      <c r="S27">
        <v>1</v>
      </c>
      <c r="T27">
        <v>1</v>
      </c>
      <c r="U27" s="26" t="s">
        <v>51</v>
      </c>
      <c r="V27">
        <v>1</v>
      </c>
      <c r="W27">
        <v>0</v>
      </c>
      <c r="X27" s="26"/>
      <c r="Y27">
        <v>4</v>
      </c>
      <c r="Z27">
        <v>3</v>
      </c>
      <c r="AA27" s="26"/>
      <c r="AB27">
        <v>4</v>
      </c>
      <c r="AC27">
        <v>0</v>
      </c>
      <c r="AD27" s="26"/>
      <c r="AE27">
        <v>4</v>
      </c>
      <c r="AF27">
        <v>5</v>
      </c>
      <c r="AG27">
        <v>4</v>
      </c>
      <c r="AH27">
        <v>7</v>
      </c>
      <c r="AI27" s="26" t="s">
        <v>51</v>
      </c>
      <c r="AJ27">
        <v>1</v>
      </c>
      <c r="AK27">
        <v>2</v>
      </c>
      <c r="AL27">
        <v>1</v>
      </c>
      <c r="AM27">
        <v>1</v>
      </c>
      <c r="AN27" s="26" t="s">
        <v>51</v>
      </c>
      <c r="AO27">
        <v>6</v>
      </c>
      <c r="AP27" s="26"/>
    </row>
    <row r="28" spans="1:42" ht="12.75">
      <c r="A28">
        <f t="shared" si="0"/>
        <v>13</v>
      </c>
      <c r="B28" s="113">
        <v>9449</v>
      </c>
      <c r="C28" s="113" t="s">
        <v>60</v>
      </c>
      <c r="D28" s="113" t="s">
        <v>443</v>
      </c>
      <c r="E28">
        <v>21</v>
      </c>
      <c r="F28" s="26">
        <v>21</v>
      </c>
      <c r="G28">
        <v>2</v>
      </c>
      <c r="H28" s="8">
        <v>0</v>
      </c>
      <c r="I28" s="26"/>
      <c r="J28">
        <v>2</v>
      </c>
      <c r="K28">
        <v>0</v>
      </c>
      <c r="L28" s="26"/>
      <c r="M28">
        <v>1</v>
      </c>
      <c r="N28">
        <v>0</v>
      </c>
      <c r="O28" s="26"/>
      <c r="P28">
        <v>1</v>
      </c>
      <c r="Q28">
        <v>0</v>
      </c>
      <c r="R28" s="26"/>
      <c r="S28">
        <v>1</v>
      </c>
      <c r="T28">
        <v>0</v>
      </c>
      <c r="U28" s="26"/>
      <c r="V28">
        <v>1</v>
      </c>
      <c r="W28">
        <v>0</v>
      </c>
      <c r="X28" s="26"/>
      <c r="Y28">
        <v>4</v>
      </c>
      <c r="Z28">
        <v>0</v>
      </c>
      <c r="AA28" s="26"/>
      <c r="AB28">
        <v>4</v>
      </c>
      <c r="AC28">
        <v>0</v>
      </c>
      <c r="AD28" s="26"/>
      <c r="AE28">
        <v>4</v>
      </c>
      <c r="AF28">
        <v>0</v>
      </c>
      <c r="AG28">
        <v>4</v>
      </c>
      <c r="AH28">
        <v>0</v>
      </c>
      <c r="AI28" s="26"/>
      <c r="AJ28">
        <v>1</v>
      </c>
      <c r="AK28">
        <v>0</v>
      </c>
      <c r="AL28">
        <v>1</v>
      </c>
      <c r="AM28">
        <v>0</v>
      </c>
      <c r="AN28" s="26"/>
      <c r="AO28">
        <v>0</v>
      </c>
      <c r="AP28" s="26"/>
    </row>
    <row r="29" spans="1:42" ht="12.75">
      <c r="A29">
        <f t="shared" si="0"/>
        <v>14</v>
      </c>
      <c r="B29" s="5">
        <v>9871</v>
      </c>
      <c r="C29" s="5" t="s">
        <v>60</v>
      </c>
      <c r="D29" s="5" t="s">
        <v>62</v>
      </c>
      <c r="E29">
        <v>15</v>
      </c>
      <c r="F29" s="26">
        <v>11</v>
      </c>
      <c r="G29">
        <v>2</v>
      </c>
      <c r="H29" s="8">
        <v>0</v>
      </c>
      <c r="I29" s="26"/>
      <c r="J29">
        <v>2</v>
      </c>
      <c r="K29">
        <v>0</v>
      </c>
      <c r="L29" s="26"/>
      <c r="M29">
        <v>1</v>
      </c>
      <c r="N29">
        <v>0</v>
      </c>
      <c r="O29" s="26"/>
      <c r="P29">
        <v>1</v>
      </c>
      <c r="Q29">
        <v>0</v>
      </c>
      <c r="R29" s="26"/>
      <c r="S29">
        <v>1</v>
      </c>
      <c r="T29">
        <v>0</v>
      </c>
      <c r="U29" s="26"/>
      <c r="V29">
        <v>1</v>
      </c>
      <c r="W29">
        <v>0</v>
      </c>
      <c r="X29" s="26"/>
      <c r="Y29">
        <v>4</v>
      </c>
      <c r="Z29">
        <v>2</v>
      </c>
      <c r="AA29" s="26"/>
      <c r="AB29">
        <v>4</v>
      </c>
      <c r="AC29">
        <v>0</v>
      </c>
      <c r="AD29" s="26"/>
      <c r="AE29">
        <v>4</v>
      </c>
      <c r="AF29">
        <v>7</v>
      </c>
      <c r="AG29">
        <v>4</v>
      </c>
      <c r="AH29">
        <v>2</v>
      </c>
      <c r="AI29" s="26"/>
      <c r="AJ29">
        <v>1</v>
      </c>
      <c r="AK29">
        <v>1</v>
      </c>
      <c r="AL29">
        <v>1</v>
      </c>
      <c r="AM29">
        <v>0</v>
      </c>
      <c r="AN29" s="26"/>
      <c r="AO29">
        <v>0</v>
      </c>
      <c r="AP29" s="26"/>
    </row>
    <row r="30" spans="2:42" ht="12.75">
      <c r="B30" s="5"/>
      <c r="C30" s="5"/>
      <c r="D30" s="5"/>
      <c r="E30" s="4">
        <f>SUM(E16:E29)</f>
        <v>361</v>
      </c>
      <c r="F30" s="27">
        <f aca="true" t="shared" si="1" ref="F30:Z30">SUM(F16:F29)</f>
        <v>326</v>
      </c>
      <c r="G30" s="4">
        <f t="shared" si="1"/>
        <v>28</v>
      </c>
      <c r="H30" s="4">
        <f t="shared" si="1"/>
        <v>16</v>
      </c>
      <c r="I30" s="27"/>
      <c r="J30" s="4">
        <f t="shared" si="1"/>
        <v>28</v>
      </c>
      <c r="K30" s="4">
        <f t="shared" si="1"/>
        <v>9</v>
      </c>
      <c r="L30" s="27"/>
      <c r="M30" s="4">
        <f t="shared" si="1"/>
        <v>14</v>
      </c>
      <c r="N30" s="4">
        <f t="shared" si="1"/>
        <v>6</v>
      </c>
      <c r="O30" s="27"/>
      <c r="P30" s="4">
        <f t="shared" si="1"/>
        <v>14</v>
      </c>
      <c r="Q30" s="4">
        <f t="shared" si="1"/>
        <v>7</v>
      </c>
      <c r="R30" s="27"/>
      <c r="S30" s="4">
        <f t="shared" si="1"/>
        <v>14</v>
      </c>
      <c r="T30" s="4">
        <f t="shared" si="1"/>
        <v>6</v>
      </c>
      <c r="U30" s="27"/>
      <c r="V30" s="4">
        <f t="shared" si="1"/>
        <v>14</v>
      </c>
      <c r="W30" s="4">
        <f t="shared" si="1"/>
        <v>3</v>
      </c>
      <c r="X30" s="27"/>
      <c r="Y30" s="4">
        <f t="shared" si="1"/>
        <v>56</v>
      </c>
      <c r="Z30" s="4">
        <f t="shared" si="1"/>
        <v>39</v>
      </c>
      <c r="AA30" s="27"/>
      <c r="AB30" s="4">
        <f>SUM(AB16:AB29)</f>
        <v>56</v>
      </c>
      <c r="AC30" s="4">
        <f>SUM(AC16:AC29)</f>
        <v>24</v>
      </c>
      <c r="AD30" s="27"/>
      <c r="AE30" s="4">
        <f>SUM(AE16:AE29)</f>
        <v>56</v>
      </c>
      <c r="AF30" s="4">
        <f>SUM(AF16:AF29)</f>
        <v>59</v>
      </c>
      <c r="AG30" s="4">
        <f>SUM(AG16:AG29)</f>
        <v>56</v>
      </c>
      <c r="AH30" s="4">
        <f>SUM(AH16:AH29)</f>
        <v>54</v>
      </c>
      <c r="AI30" s="27"/>
      <c r="AJ30" s="4">
        <f>SUM(AJ16:AJ29)</f>
        <v>14</v>
      </c>
      <c r="AK30" s="4">
        <f>SUM(AK16:AK29)</f>
        <v>17</v>
      </c>
      <c r="AL30" s="4">
        <f>SUM(AL16:AL29)</f>
        <v>14</v>
      </c>
      <c r="AM30" s="4">
        <f>SUM(AM16:AM29)</f>
        <v>10</v>
      </c>
      <c r="AN30" s="27"/>
      <c r="AO30" s="4">
        <f>SUM(AO16:AO29)</f>
        <v>57</v>
      </c>
      <c r="AP30" s="27"/>
    </row>
    <row r="31" spans="2:42" ht="12.75">
      <c r="B31" s="5"/>
      <c r="C31" s="5"/>
      <c r="D31" s="5"/>
      <c r="F31" s="26"/>
      <c r="G31" s="8"/>
      <c r="H31" s="8"/>
      <c r="I31" s="26"/>
      <c r="L31" s="26"/>
      <c r="M31" s="8"/>
      <c r="N31" s="8"/>
      <c r="O31" s="26"/>
      <c r="P31" s="8"/>
      <c r="Q31" s="8"/>
      <c r="R31" s="26"/>
      <c r="S31" s="8"/>
      <c r="T31" s="8"/>
      <c r="U31" s="26"/>
      <c r="W31" s="8"/>
      <c r="X31" s="26"/>
      <c r="Y31" s="8"/>
      <c r="Z31" s="8"/>
      <c r="AA31" s="26"/>
      <c r="AB31" s="8"/>
      <c r="AC31" s="8"/>
      <c r="AD31" s="26"/>
      <c r="AE31" s="8"/>
      <c r="AF31" s="8"/>
      <c r="AG31" s="8"/>
      <c r="AI31" s="26"/>
      <c r="AJ31" s="8"/>
      <c r="AK31" s="8"/>
      <c r="AL31" s="8"/>
      <c r="AM31" s="8"/>
      <c r="AN31" s="26"/>
      <c r="AO31" s="8"/>
      <c r="AP31" s="26"/>
    </row>
    <row r="32" spans="1:42" ht="12.75">
      <c r="A32">
        <v>1</v>
      </c>
      <c r="B32" s="5">
        <v>4697</v>
      </c>
      <c r="C32" s="5" t="s">
        <v>63</v>
      </c>
      <c r="D32" s="5" t="s">
        <v>65</v>
      </c>
      <c r="E32">
        <v>10</v>
      </c>
      <c r="F32" s="26">
        <v>5</v>
      </c>
      <c r="G32">
        <v>2</v>
      </c>
      <c r="H32" s="8">
        <v>0</v>
      </c>
      <c r="I32" s="26"/>
      <c r="J32">
        <v>2</v>
      </c>
      <c r="K32">
        <v>0</v>
      </c>
      <c r="L32" s="26"/>
      <c r="M32">
        <v>1</v>
      </c>
      <c r="N32">
        <v>0</v>
      </c>
      <c r="O32" s="26"/>
      <c r="P32">
        <v>1</v>
      </c>
      <c r="Q32">
        <v>0</v>
      </c>
      <c r="R32" s="26"/>
      <c r="S32">
        <v>1</v>
      </c>
      <c r="T32">
        <v>0</v>
      </c>
      <c r="U32" s="26"/>
      <c r="V32">
        <v>1</v>
      </c>
      <c r="W32">
        <v>0</v>
      </c>
      <c r="X32" s="26"/>
      <c r="Y32">
        <v>4</v>
      </c>
      <c r="Z32">
        <v>4</v>
      </c>
      <c r="AA32" s="26" t="s">
        <v>51</v>
      </c>
      <c r="AB32">
        <v>4</v>
      </c>
      <c r="AC32">
        <v>0</v>
      </c>
      <c r="AD32" s="26"/>
      <c r="AE32">
        <v>4</v>
      </c>
      <c r="AF32">
        <v>4</v>
      </c>
      <c r="AG32">
        <v>4</v>
      </c>
      <c r="AH32">
        <v>4</v>
      </c>
      <c r="AI32" s="26" t="s">
        <v>51</v>
      </c>
      <c r="AJ32">
        <v>1</v>
      </c>
      <c r="AK32">
        <v>1</v>
      </c>
      <c r="AL32">
        <v>1</v>
      </c>
      <c r="AM32">
        <v>1</v>
      </c>
      <c r="AN32" s="26" t="s">
        <v>51</v>
      </c>
      <c r="AO32">
        <v>3</v>
      </c>
      <c r="AP32" s="26"/>
    </row>
    <row r="33" spans="1:42" ht="12.75">
      <c r="A33">
        <f aca="true" t="shared" si="2" ref="A33:A59">1+A32</f>
        <v>2</v>
      </c>
      <c r="B33" s="5">
        <v>5679</v>
      </c>
      <c r="C33" s="5" t="s">
        <v>63</v>
      </c>
      <c r="D33" s="5" t="s">
        <v>66</v>
      </c>
      <c r="E33">
        <v>59</v>
      </c>
      <c r="F33" s="26">
        <v>54</v>
      </c>
      <c r="G33">
        <v>2</v>
      </c>
      <c r="H33" s="8">
        <v>2</v>
      </c>
      <c r="I33" s="26" t="s">
        <v>51</v>
      </c>
      <c r="J33">
        <v>2</v>
      </c>
      <c r="K33">
        <v>3</v>
      </c>
      <c r="L33" s="26" t="s">
        <v>51</v>
      </c>
      <c r="M33">
        <v>1</v>
      </c>
      <c r="N33">
        <v>1</v>
      </c>
      <c r="O33" s="26" t="s">
        <v>51</v>
      </c>
      <c r="P33">
        <v>1</v>
      </c>
      <c r="Q33">
        <v>2</v>
      </c>
      <c r="R33" s="26" t="s">
        <v>51</v>
      </c>
      <c r="S33">
        <v>1</v>
      </c>
      <c r="T33">
        <v>1</v>
      </c>
      <c r="U33" s="26" t="s">
        <v>51</v>
      </c>
      <c r="V33">
        <v>1</v>
      </c>
      <c r="W33">
        <v>1</v>
      </c>
      <c r="X33" s="26" t="s">
        <v>51</v>
      </c>
      <c r="Y33">
        <v>4</v>
      </c>
      <c r="Z33">
        <v>4</v>
      </c>
      <c r="AA33" s="26" t="s">
        <v>51</v>
      </c>
      <c r="AB33">
        <v>4</v>
      </c>
      <c r="AC33">
        <v>13</v>
      </c>
      <c r="AD33" s="26" t="s">
        <v>51</v>
      </c>
      <c r="AE33">
        <v>4</v>
      </c>
      <c r="AF33">
        <v>5</v>
      </c>
      <c r="AG33">
        <v>4</v>
      </c>
      <c r="AH33">
        <v>5</v>
      </c>
      <c r="AI33" s="26" t="s">
        <v>51</v>
      </c>
      <c r="AJ33">
        <v>1</v>
      </c>
      <c r="AK33">
        <v>2</v>
      </c>
      <c r="AL33">
        <v>1</v>
      </c>
      <c r="AM33">
        <v>1</v>
      </c>
      <c r="AN33" s="26" t="s">
        <v>51</v>
      </c>
      <c r="AO33">
        <v>10</v>
      </c>
      <c r="AP33" s="26" t="s">
        <v>428</v>
      </c>
    </row>
    <row r="34" spans="1:42" ht="12.75">
      <c r="A34">
        <f t="shared" si="2"/>
        <v>3</v>
      </c>
      <c r="B34" s="5">
        <v>6815</v>
      </c>
      <c r="C34" s="5" t="s">
        <v>63</v>
      </c>
      <c r="D34" s="5" t="s">
        <v>67</v>
      </c>
      <c r="E34">
        <v>20</v>
      </c>
      <c r="F34" s="26">
        <v>22</v>
      </c>
      <c r="G34">
        <v>2</v>
      </c>
      <c r="H34" s="8">
        <v>1</v>
      </c>
      <c r="I34" s="26"/>
      <c r="J34">
        <v>2</v>
      </c>
      <c r="K34">
        <v>0</v>
      </c>
      <c r="L34" s="26"/>
      <c r="M34">
        <v>1</v>
      </c>
      <c r="N34">
        <v>0</v>
      </c>
      <c r="O34" s="26"/>
      <c r="P34">
        <v>1</v>
      </c>
      <c r="Q34">
        <v>0</v>
      </c>
      <c r="R34" s="26"/>
      <c r="S34">
        <v>1</v>
      </c>
      <c r="T34">
        <v>1</v>
      </c>
      <c r="U34" s="26" t="s">
        <v>51</v>
      </c>
      <c r="V34">
        <v>1</v>
      </c>
      <c r="W34">
        <v>0</v>
      </c>
      <c r="X34" s="26"/>
      <c r="Y34">
        <v>4</v>
      </c>
      <c r="Z34">
        <v>4</v>
      </c>
      <c r="AA34" s="26" t="s">
        <v>51</v>
      </c>
      <c r="AB34">
        <v>4</v>
      </c>
      <c r="AC34">
        <v>4</v>
      </c>
      <c r="AD34" s="26" t="s">
        <v>51</v>
      </c>
      <c r="AE34">
        <v>4</v>
      </c>
      <c r="AF34">
        <v>6</v>
      </c>
      <c r="AG34">
        <v>4</v>
      </c>
      <c r="AH34">
        <v>5</v>
      </c>
      <c r="AI34" s="26" t="s">
        <v>51</v>
      </c>
      <c r="AJ34">
        <v>1</v>
      </c>
      <c r="AK34">
        <v>2</v>
      </c>
      <c r="AL34">
        <v>1</v>
      </c>
      <c r="AM34">
        <v>1</v>
      </c>
      <c r="AN34" s="26" t="s">
        <v>51</v>
      </c>
      <c r="AO34">
        <v>5</v>
      </c>
      <c r="AP34" s="26" t="s">
        <v>427</v>
      </c>
    </row>
    <row r="35" spans="1:42" ht="12.75">
      <c r="A35">
        <f t="shared" si="2"/>
        <v>4</v>
      </c>
      <c r="B35" s="5">
        <v>7498</v>
      </c>
      <c r="C35" s="5" t="s">
        <v>63</v>
      </c>
      <c r="D35" s="5" t="s">
        <v>68</v>
      </c>
      <c r="E35">
        <v>12</v>
      </c>
      <c r="F35" s="26">
        <v>18</v>
      </c>
      <c r="G35">
        <v>2</v>
      </c>
      <c r="H35" s="8">
        <v>0</v>
      </c>
      <c r="I35" s="26"/>
      <c r="J35">
        <v>2</v>
      </c>
      <c r="K35">
        <v>0</v>
      </c>
      <c r="L35" s="26"/>
      <c r="M35">
        <v>1</v>
      </c>
      <c r="N35">
        <v>0</v>
      </c>
      <c r="O35" s="26"/>
      <c r="P35">
        <v>1</v>
      </c>
      <c r="Q35">
        <v>0</v>
      </c>
      <c r="R35" s="26"/>
      <c r="S35">
        <v>1</v>
      </c>
      <c r="T35">
        <v>1</v>
      </c>
      <c r="U35" s="26" t="s">
        <v>51</v>
      </c>
      <c r="V35">
        <v>1</v>
      </c>
      <c r="W35">
        <v>0</v>
      </c>
      <c r="X35" s="26"/>
      <c r="Y35">
        <v>4</v>
      </c>
      <c r="Z35">
        <v>4</v>
      </c>
      <c r="AA35" s="26" t="s">
        <v>51</v>
      </c>
      <c r="AB35">
        <v>4</v>
      </c>
      <c r="AC35">
        <v>7</v>
      </c>
      <c r="AD35" s="26" t="s">
        <v>51</v>
      </c>
      <c r="AE35">
        <v>4</v>
      </c>
      <c r="AF35">
        <v>5</v>
      </c>
      <c r="AG35">
        <v>4</v>
      </c>
      <c r="AH35">
        <v>5</v>
      </c>
      <c r="AI35" s="26" t="s">
        <v>51</v>
      </c>
      <c r="AJ35">
        <v>1</v>
      </c>
      <c r="AK35">
        <v>1</v>
      </c>
      <c r="AL35">
        <v>1</v>
      </c>
      <c r="AM35">
        <v>1</v>
      </c>
      <c r="AN35" s="26" t="s">
        <v>51</v>
      </c>
      <c r="AO35">
        <v>5</v>
      </c>
      <c r="AP35" s="26" t="s">
        <v>427</v>
      </c>
    </row>
    <row r="36" spans="1:42" ht="12.75">
      <c r="A36">
        <f t="shared" si="2"/>
        <v>5</v>
      </c>
      <c r="B36" s="113">
        <v>8161</v>
      </c>
      <c r="C36" s="113" t="s">
        <v>63</v>
      </c>
      <c r="D36" s="139" t="s">
        <v>432</v>
      </c>
      <c r="E36">
        <v>20</v>
      </c>
      <c r="F36" s="26">
        <v>20</v>
      </c>
      <c r="G36">
        <v>2</v>
      </c>
      <c r="H36" s="8">
        <v>0</v>
      </c>
      <c r="I36" s="26"/>
      <c r="J36">
        <v>2</v>
      </c>
      <c r="K36">
        <v>0</v>
      </c>
      <c r="L36" s="26"/>
      <c r="M36">
        <v>1</v>
      </c>
      <c r="N36">
        <v>0</v>
      </c>
      <c r="O36" s="26"/>
      <c r="P36">
        <v>1</v>
      </c>
      <c r="Q36">
        <v>0</v>
      </c>
      <c r="R36" s="26"/>
      <c r="S36">
        <v>1</v>
      </c>
      <c r="T36">
        <v>0</v>
      </c>
      <c r="U36" s="26"/>
      <c r="V36">
        <v>1</v>
      </c>
      <c r="W36">
        <v>0</v>
      </c>
      <c r="X36" s="26"/>
      <c r="Y36">
        <v>4</v>
      </c>
      <c r="Z36">
        <v>0</v>
      </c>
      <c r="AA36" s="26"/>
      <c r="AB36">
        <v>4</v>
      </c>
      <c r="AC36">
        <v>0</v>
      </c>
      <c r="AD36" s="26"/>
      <c r="AE36">
        <v>4</v>
      </c>
      <c r="AF36">
        <v>0</v>
      </c>
      <c r="AG36">
        <v>4</v>
      </c>
      <c r="AH36">
        <v>0</v>
      </c>
      <c r="AI36" s="26"/>
      <c r="AJ36">
        <v>1</v>
      </c>
      <c r="AK36">
        <v>0</v>
      </c>
      <c r="AL36">
        <v>1</v>
      </c>
      <c r="AM36">
        <v>1</v>
      </c>
      <c r="AN36" s="26"/>
      <c r="AO36">
        <v>0</v>
      </c>
      <c r="AP36" s="26"/>
    </row>
    <row r="37" spans="1:42" ht="12.75">
      <c r="A37">
        <f t="shared" si="2"/>
        <v>6</v>
      </c>
      <c r="B37" s="5">
        <v>8705</v>
      </c>
      <c r="C37" s="5" t="s">
        <v>69</v>
      </c>
      <c r="D37" s="5" t="s">
        <v>83</v>
      </c>
      <c r="E37">
        <v>8</v>
      </c>
      <c r="F37" s="26">
        <v>12</v>
      </c>
      <c r="G37">
        <v>2</v>
      </c>
      <c r="H37" s="8">
        <v>1</v>
      </c>
      <c r="I37" s="26"/>
      <c r="J37">
        <v>2</v>
      </c>
      <c r="K37">
        <v>0</v>
      </c>
      <c r="L37" s="26"/>
      <c r="M37">
        <v>1</v>
      </c>
      <c r="N37">
        <v>0</v>
      </c>
      <c r="O37" s="26"/>
      <c r="P37">
        <v>1</v>
      </c>
      <c r="Q37">
        <v>0</v>
      </c>
      <c r="R37" s="26"/>
      <c r="S37">
        <v>1</v>
      </c>
      <c r="T37">
        <v>0</v>
      </c>
      <c r="U37" s="26"/>
      <c r="V37">
        <v>1</v>
      </c>
      <c r="W37">
        <v>0</v>
      </c>
      <c r="X37" s="26"/>
      <c r="Y37">
        <v>4</v>
      </c>
      <c r="Z37">
        <v>4</v>
      </c>
      <c r="AA37" s="26" t="s">
        <v>51</v>
      </c>
      <c r="AB37">
        <v>4</v>
      </c>
      <c r="AC37">
        <v>2</v>
      </c>
      <c r="AD37" s="26"/>
      <c r="AE37">
        <v>4</v>
      </c>
      <c r="AF37">
        <v>7</v>
      </c>
      <c r="AG37">
        <v>4</v>
      </c>
      <c r="AH37">
        <v>4</v>
      </c>
      <c r="AI37" s="26" t="s">
        <v>51</v>
      </c>
      <c r="AJ37">
        <v>1</v>
      </c>
      <c r="AK37">
        <v>1</v>
      </c>
      <c r="AL37">
        <v>1</v>
      </c>
      <c r="AM37">
        <v>1</v>
      </c>
      <c r="AN37" s="26" t="s">
        <v>51</v>
      </c>
      <c r="AO37">
        <v>3</v>
      </c>
      <c r="AP37" s="26"/>
    </row>
    <row r="38" spans="1:42" ht="12.75">
      <c r="A38">
        <f t="shared" si="2"/>
        <v>7</v>
      </c>
      <c r="B38" s="5">
        <v>8743</v>
      </c>
      <c r="C38" s="5" t="s">
        <v>69</v>
      </c>
      <c r="D38" s="5" t="s">
        <v>72</v>
      </c>
      <c r="E38">
        <v>24</v>
      </c>
      <c r="F38" s="26">
        <v>18</v>
      </c>
      <c r="G38">
        <v>2</v>
      </c>
      <c r="H38" s="8">
        <v>2</v>
      </c>
      <c r="I38" s="26" t="s">
        <v>51</v>
      </c>
      <c r="J38">
        <v>2</v>
      </c>
      <c r="K38">
        <v>1</v>
      </c>
      <c r="L38" s="26"/>
      <c r="M38">
        <v>1</v>
      </c>
      <c r="N38">
        <v>1</v>
      </c>
      <c r="O38" s="26" t="s">
        <v>51</v>
      </c>
      <c r="P38">
        <v>1</v>
      </c>
      <c r="Q38">
        <v>0</v>
      </c>
      <c r="R38" s="26"/>
      <c r="S38">
        <v>1</v>
      </c>
      <c r="T38">
        <v>0</v>
      </c>
      <c r="U38" s="26"/>
      <c r="V38">
        <v>1</v>
      </c>
      <c r="W38">
        <v>0</v>
      </c>
      <c r="X38" s="26"/>
      <c r="Y38">
        <v>4</v>
      </c>
      <c r="Z38">
        <v>0</v>
      </c>
      <c r="AA38" s="26"/>
      <c r="AB38">
        <v>4</v>
      </c>
      <c r="AC38">
        <v>0</v>
      </c>
      <c r="AD38" s="26"/>
      <c r="AE38">
        <v>4</v>
      </c>
      <c r="AF38">
        <v>5</v>
      </c>
      <c r="AG38">
        <v>4</v>
      </c>
      <c r="AH38">
        <v>4</v>
      </c>
      <c r="AI38" s="26" t="s">
        <v>51</v>
      </c>
      <c r="AJ38">
        <v>1</v>
      </c>
      <c r="AK38">
        <v>2</v>
      </c>
      <c r="AL38">
        <v>1</v>
      </c>
      <c r="AM38">
        <v>1</v>
      </c>
      <c r="AN38" s="26" t="s">
        <v>51</v>
      </c>
      <c r="AO38">
        <v>4</v>
      </c>
      <c r="AP38" s="26"/>
    </row>
    <row r="39" spans="1:42" ht="12.75">
      <c r="A39">
        <f t="shared" si="2"/>
        <v>8</v>
      </c>
      <c r="B39" s="5">
        <v>8833</v>
      </c>
      <c r="C39" s="5" t="s">
        <v>69</v>
      </c>
      <c r="D39" s="5" t="s">
        <v>73</v>
      </c>
      <c r="E39">
        <v>24</v>
      </c>
      <c r="F39" s="26">
        <v>19</v>
      </c>
      <c r="G39">
        <v>2</v>
      </c>
      <c r="H39" s="8">
        <v>2</v>
      </c>
      <c r="I39" s="26" t="s">
        <v>51</v>
      </c>
      <c r="J39">
        <v>2</v>
      </c>
      <c r="K39">
        <v>0</v>
      </c>
      <c r="L39" s="26"/>
      <c r="M39">
        <v>1</v>
      </c>
      <c r="N39">
        <v>0</v>
      </c>
      <c r="O39" s="26"/>
      <c r="P39">
        <v>1</v>
      </c>
      <c r="Q39">
        <v>0</v>
      </c>
      <c r="R39" s="26"/>
      <c r="S39">
        <v>1</v>
      </c>
      <c r="T39">
        <v>1</v>
      </c>
      <c r="U39" s="26" t="s">
        <v>51</v>
      </c>
      <c r="V39">
        <v>1</v>
      </c>
      <c r="W39">
        <v>1</v>
      </c>
      <c r="X39" s="26" t="s">
        <v>51</v>
      </c>
      <c r="Y39">
        <v>4</v>
      </c>
      <c r="Z39">
        <v>4</v>
      </c>
      <c r="AA39" s="26" t="s">
        <v>51</v>
      </c>
      <c r="AB39">
        <v>4</v>
      </c>
      <c r="AC39">
        <v>2</v>
      </c>
      <c r="AD39" s="26"/>
      <c r="AE39">
        <v>4</v>
      </c>
      <c r="AF39">
        <v>4</v>
      </c>
      <c r="AG39">
        <v>4</v>
      </c>
      <c r="AH39">
        <v>4</v>
      </c>
      <c r="AI39" s="26" t="s">
        <v>51</v>
      </c>
      <c r="AJ39">
        <v>1</v>
      </c>
      <c r="AK39">
        <v>2</v>
      </c>
      <c r="AL39">
        <v>1</v>
      </c>
      <c r="AM39">
        <v>1</v>
      </c>
      <c r="AN39" s="26" t="s">
        <v>51</v>
      </c>
      <c r="AO39">
        <v>6</v>
      </c>
      <c r="AP39" s="26"/>
    </row>
    <row r="40" spans="1:42" ht="12.75">
      <c r="A40">
        <f t="shared" si="2"/>
        <v>9</v>
      </c>
      <c r="B40" s="5">
        <v>9087</v>
      </c>
      <c r="C40" s="5" t="s">
        <v>69</v>
      </c>
      <c r="D40" s="5" t="s">
        <v>74</v>
      </c>
      <c r="E40">
        <v>19</v>
      </c>
      <c r="F40" s="26">
        <v>20</v>
      </c>
      <c r="G40">
        <v>2</v>
      </c>
      <c r="H40" s="8">
        <v>0</v>
      </c>
      <c r="I40" s="26"/>
      <c r="J40">
        <v>2</v>
      </c>
      <c r="K40">
        <v>0</v>
      </c>
      <c r="L40" s="26"/>
      <c r="M40">
        <v>1</v>
      </c>
      <c r="N40">
        <v>1</v>
      </c>
      <c r="O40" s="26" t="s">
        <v>51</v>
      </c>
      <c r="P40">
        <v>1</v>
      </c>
      <c r="Q40">
        <v>0</v>
      </c>
      <c r="R40" s="26"/>
      <c r="S40">
        <v>1</v>
      </c>
      <c r="T40">
        <v>0</v>
      </c>
      <c r="U40" s="26"/>
      <c r="V40">
        <v>1</v>
      </c>
      <c r="W40">
        <v>0</v>
      </c>
      <c r="X40" s="26"/>
      <c r="Y40">
        <v>4</v>
      </c>
      <c r="Z40">
        <v>2</v>
      </c>
      <c r="AA40" s="26"/>
      <c r="AB40">
        <v>4</v>
      </c>
      <c r="AC40">
        <v>0</v>
      </c>
      <c r="AD40" s="26"/>
      <c r="AE40">
        <v>4</v>
      </c>
      <c r="AF40">
        <v>5</v>
      </c>
      <c r="AG40">
        <v>4</v>
      </c>
      <c r="AH40">
        <v>0</v>
      </c>
      <c r="AI40" s="26"/>
      <c r="AJ40">
        <v>1</v>
      </c>
      <c r="AK40">
        <v>2</v>
      </c>
      <c r="AL40">
        <v>1</v>
      </c>
      <c r="AM40">
        <v>1</v>
      </c>
      <c r="AN40" s="26" t="s">
        <v>51</v>
      </c>
      <c r="AO40">
        <v>2</v>
      </c>
      <c r="AP40" s="26"/>
    </row>
    <row r="41" spans="1:42" ht="12.75">
      <c r="A41">
        <f t="shared" si="2"/>
        <v>10</v>
      </c>
      <c r="B41" s="5">
        <v>2366</v>
      </c>
      <c r="C41" s="5" t="s">
        <v>75</v>
      </c>
      <c r="D41" s="5" t="s">
        <v>70</v>
      </c>
      <c r="E41">
        <v>33</v>
      </c>
      <c r="F41" s="26">
        <v>18</v>
      </c>
      <c r="G41">
        <v>2</v>
      </c>
      <c r="H41" s="8">
        <v>0</v>
      </c>
      <c r="I41" s="26"/>
      <c r="J41">
        <v>2</v>
      </c>
      <c r="K41">
        <v>0</v>
      </c>
      <c r="L41" s="26"/>
      <c r="M41">
        <v>1</v>
      </c>
      <c r="N41">
        <v>0</v>
      </c>
      <c r="O41" s="26"/>
      <c r="P41">
        <v>1</v>
      </c>
      <c r="Q41">
        <v>0</v>
      </c>
      <c r="R41" s="26"/>
      <c r="S41">
        <v>1</v>
      </c>
      <c r="T41">
        <v>0</v>
      </c>
      <c r="U41" s="26"/>
      <c r="V41">
        <v>1</v>
      </c>
      <c r="W41">
        <v>0</v>
      </c>
      <c r="X41" s="26"/>
      <c r="Y41">
        <v>4</v>
      </c>
      <c r="Z41">
        <v>4</v>
      </c>
      <c r="AA41" s="26" t="s">
        <v>51</v>
      </c>
      <c r="AB41">
        <v>4</v>
      </c>
      <c r="AC41">
        <v>8</v>
      </c>
      <c r="AD41" s="26" t="s">
        <v>51</v>
      </c>
      <c r="AE41">
        <v>4</v>
      </c>
      <c r="AF41">
        <v>7</v>
      </c>
      <c r="AG41">
        <v>4</v>
      </c>
      <c r="AH41">
        <v>7</v>
      </c>
      <c r="AI41" s="26" t="s">
        <v>51</v>
      </c>
      <c r="AJ41">
        <v>1</v>
      </c>
      <c r="AK41">
        <v>0</v>
      </c>
      <c r="AL41">
        <v>1</v>
      </c>
      <c r="AM41">
        <v>1</v>
      </c>
      <c r="AN41" s="26"/>
      <c r="AO41">
        <v>3</v>
      </c>
      <c r="AP41" s="26"/>
    </row>
    <row r="42" spans="1:42" ht="12.75">
      <c r="A42">
        <f t="shared" si="2"/>
        <v>11</v>
      </c>
      <c r="B42" s="113">
        <v>3861</v>
      </c>
      <c r="C42" s="113" t="s">
        <v>75</v>
      </c>
      <c r="D42" s="113" t="s">
        <v>423</v>
      </c>
      <c r="E42">
        <v>29</v>
      </c>
      <c r="F42" s="26">
        <v>29</v>
      </c>
      <c r="G42">
        <v>2</v>
      </c>
      <c r="H42" s="8">
        <v>0</v>
      </c>
      <c r="I42" s="26"/>
      <c r="J42">
        <v>2</v>
      </c>
      <c r="K42">
        <v>0</v>
      </c>
      <c r="L42" s="26"/>
      <c r="M42">
        <v>1</v>
      </c>
      <c r="N42">
        <v>0</v>
      </c>
      <c r="O42" s="26"/>
      <c r="P42">
        <v>1</v>
      </c>
      <c r="Q42">
        <v>0</v>
      </c>
      <c r="R42" s="26"/>
      <c r="S42">
        <v>1</v>
      </c>
      <c r="T42">
        <v>0</v>
      </c>
      <c r="U42" s="26"/>
      <c r="V42">
        <v>1</v>
      </c>
      <c r="W42">
        <v>0</v>
      </c>
      <c r="X42" s="26"/>
      <c r="Y42">
        <v>4</v>
      </c>
      <c r="Z42">
        <v>0</v>
      </c>
      <c r="AA42" s="26"/>
      <c r="AB42">
        <v>4</v>
      </c>
      <c r="AC42">
        <v>0</v>
      </c>
      <c r="AD42" s="26"/>
      <c r="AE42">
        <v>4</v>
      </c>
      <c r="AF42">
        <v>0</v>
      </c>
      <c r="AG42">
        <v>4</v>
      </c>
      <c r="AH42">
        <v>0</v>
      </c>
      <c r="AI42" s="26"/>
      <c r="AJ42">
        <v>1</v>
      </c>
      <c r="AK42">
        <v>0</v>
      </c>
      <c r="AL42">
        <v>1</v>
      </c>
      <c r="AM42">
        <v>1</v>
      </c>
      <c r="AN42" s="26"/>
      <c r="AO42">
        <v>0</v>
      </c>
      <c r="AP42" s="26"/>
    </row>
    <row r="43" spans="1:42" ht="12.75">
      <c r="A43">
        <f t="shared" si="2"/>
        <v>12</v>
      </c>
      <c r="B43" s="5">
        <v>5891</v>
      </c>
      <c r="C43" s="5" t="s">
        <v>75</v>
      </c>
      <c r="D43" s="5" t="s">
        <v>78</v>
      </c>
      <c r="E43">
        <v>15</v>
      </c>
      <c r="F43" s="26">
        <v>23</v>
      </c>
      <c r="G43">
        <v>2</v>
      </c>
      <c r="H43" s="8">
        <v>2</v>
      </c>
      <c r="I43" s="26" t="s">
        <v>51</v>
      </c>
      <c r="J43">
        <v>2</v>
      </c>
      <c r="K43">
        <v>2</v>
      </c>
      <c r="L43" s="26" t="s">
        <v>51</v>
      </c>
      <c r="M43">
        <v>1</v>
      </c>
      <c r="N43">
        <v>1</v>
      </c>
      <c r="O43" s="26" t="s">
        <v>51</v>
      </c>
      <c r="P43">
        <v>1</v>
      </c>
      <c r="Q43">
        <v>1</v>
      </c>
      <c r="R43" s="26" t="s">
        <v>51</v>
      </c>
      <c r="S43">
        <v>1</v>
      </c>
      <c r="T43">
        <v>1</v>
      </c>
      <c r="U43" s="26" t="s">
        <v>51</v>
      </c>
      <c r="V43">
        <v>1</v>
      </c>
      <c r="W43">
        <v>1</v>
      </c>
      <c r="X43" s="26" t="s">
        <v>51</v>
      </c>
      <c r="Y43">
        <v>4</v>
      </c>
      <c r="Z43">
        <v>4</v>
      </c>
      <c r="AA43" s="26" t="s">
        <v>51</v>
      </c>
      <c r="AB43">
        <v>4</v>
      </c>
      <c r="AC43">
        <v>8</v>
      </c>
      <c r="AD43" s="26" t="s">
        <v>51</v>
      </c>
      <c r="AE43">
        <v>4</v>
      </c>
      <c r="AF43">
        <v>7</v>
      </c>
      <c r="AG43">
        <v>4</v>
      </c>
      <c r="AH43">
        <v>7</v>
      </c>
      <c r="AI43" s="26" t="s">
        <v>51</v>
      </c>
      <c r="AJ43">
        <v>1</v>
      </c>
      <c r="AK43">
        <v>2</v>
      </c>
      <c r="AL43">
        <v>1</v>
      </c>
      <c r="AM43">
        <v>1</v>
      </c>
      <c r="AN43" s="26" t="s">
        <v>51</v>
      </c>
      <c r="AO43">
        <v>10</v>
      </c>
      <c r="AP43" s="26" t="s">
        <v>428</v>
      </c>
    </row>
    <row r="44" spans="1:42" ht="12.75">
      <c r="A44">
        <f t="shared" si="2"/>
        <v>13</v>
      </c>
      <c r="B44" s="5">
        <v>6551</v>
      </c>
      <c r="C44" s="5" t="s">
        <v>75</v>
      </c>
      <c r="D44" s="5" t="s">
        <v>79</v>
      </c>
      <c r="E44">
        <v>24</v>
      </c>
      <c r="F44" s="26">
        <v>38</v>
      </c>
      <c r="G44">
        <v>2</v>
      </c>
      <c r="H44" s="8">
        <v>2</v>
      </c>
      <c r="I44" s="26" t="s">
        <v>51</v>
      </c>
      <c r="J44">
        <v>2</v>
      </c>
      <c r="K44">
        <v>2</v>
      </c>
      <c r="L44" s="26" t="s">
        <v>51</v>
      </c>
      <c r="M44">
        <v>1</v>
      </c>
      <c r="N44">
        <v>1</v>
      </c>
      <c r="O44" s="26" t="s">
        <v>51</v>
      </c>
      <c r="P44">
        <v>1</v>
      </c>
      <c r="Q44">
        <v>1</v>
      </c>
      <c r="R44" s="26" t="s">
        <v>51</v>
      </c>
      <c r="S44">
        <v>1</v>
      </c>
      <c r="T44">
        <v>1</v>
      </c>
      <c r="U44" s="26" t="s">
        <v>51</v>
      </c>
      <c r="V44">
        <v>1</v>
      </c>
      <c r="W44">
        <v>1</v>
      </c>
      <c r="X44" s="26" t="s">
        <v>51</v>
      </c>
      <c r="Y44">
        <v>4</v>
      </c>
      <c r="Z44">
        <v>4</v>
      </c>
      <c r="AA44" s="26" t="s">
        <v>51</v>
      </c>
      <c r="AB44">
        <v>4</v>
      </c>
      <c r="AC44">
        <v>9</v>
      </c>
      <c r="AD44" s="26" t="s">
        <v>51</v>
      </c>
      <c r="AE44">
        <v>4</v>
      </c>
      <c r="AF44">
        <v>7</v>
      </c>
      <c r="AG44">
        <v>4</v>
      </c>
      <c r="AH44">
        <v>7</v>
      </c>
      <c r="AI44" s="26" t="s">
        <v>51</v>
      </c>
      <c r="AJ44">
        <v>1</v>
      </c>
      <c r="AK44">
        <v>2</v>
      </c>
      <c r="AL44">
        <v>1</v>
      </c>
      <c r="AM44">
        <v>1</v>
      </c>
      <c r="AN44" s="26" t="s">
        <v>51</v>
      </c>
      <c r="AO44">
        <v>10</v>
      </c>
      <c r="AP44" s="26" t="s">
        <v>428</v>
      </c>
    </row>
    <row r="45" spans="1:42" ht="12.75">
      <c r="A45">
        <f t="shared" si="2"/>
        <v>14</v>
      </c>
      <c r="B45" s="5">
        <v>9118</v>
      </c>
      <c r="C45" s="5" t="s">
        <v>75</v>
      </c>
      <c r="D45" s="5" t="s">
        <v>85</v>
      </c>
      <c r="E45">
        <v>33</v>
      </c>
      <c r="F45" s="26">
        <v>36</v>
      </c>
      <c r="G45">
        <v>2</v>
      </c>
      <c r="H45" s="8">
        <v>2</v>
      </c>
      <c r="I45" s="26" t="s">
        <v>51</v>
      </c>
      <c r="J45">
        <v>2</v>
      </c>
      <c r="K45">
        <v>2</v>
      </c>
      <c r="L45" s="26" t="s">
        <v>51</v>
      </c>
      <c r="M45">
        <v>1</v>
      </c>
      <c r="N45">
        <v>1</v>
      </c>
      <c r="O45" s="26" t="s">
        <v>51</v>
      </c>
      <c r="P45">
        <v>1</v>
      </c>
      <c r="Q45">
        <v>1</v>
      </c>
      <c r="R45" s="26" t="s">
        <v>51</v>
      </c>
      <c r="S45">
        <v>1</v>
      </c>
      <c r="T45">
        <v>1</v>
      </c>
      <c r="U45" s="26" t="s">
        <v>51</v>
      </c>
      <c r="V45">
        <v>1</v>
      </c>
      <c r="W45">
        <v>1</v>
      </c>
      <c r="X45" s="26" t="s">
        <v>51</v>
      </c>
      <c r="Y45">
        <v>4</v>
      </c>
      <c r="Z45">
        <v>4</v>
      </c>
      <c r="AA45" s="26" t="s">
        <v>51</v>
      </c>
      <c r="AB45">
        <v>4</v>
      </c>
      <c r="AC45">
        <v>8</v>
      </c>
      <c r="AD45" s="26" t="s">
        <v>51</v>
      </c>
      <c r="AE45">
        <v>4</v>
      </c>
      <c r="AF45">
        <v>7</v>
      </c>
      <c r="AG45">
        <v>4</v>
      </c>
      <c r="AH45">
        <v>6</v>
      </c>
      <c r="AI45" s="26" t="s">
        <v>51</v>
      </c>
      <c r="AJ45">
        <v>1</v>
      </c>
      <c r="AK45">
        <v>2</v>
      </c>
      <c r="AL45">
        <v>1</v>
      </c>
      <c r="AM45">
        <v>1</v>
      </c>
      <c r="AN45" s="26" t="s">
        <v>51</v>
      </c>
      <c r="AO45">
        <v>10</v>
      </c>
      <c r="AP45" s="26" t="s">
        <v>428</v>
      </c>
    </row>
    <row r="46" spans="1:42" ht="12.75">
      <c r="A46">
        <f t="shared" si="2"/>
        <v>15</v>
      </c>
      <c r="B46" s="5">
        <v>5110</v>
      </c>
      <c r="C46" s="5" t="s">
        <v>81</v>
      </c>
      <c r="D46" s="5" t="s">
        <v>71</v>
      </c>
      <c r="E46">
        <v>33</v>
      </c>
      <c r="F46" s="26">
        <v>33</v>
      </c>
      <c r="G46">
        <v>2</v>
      </c>
      <c r="H46" s="8">
        <v>0</v>
      </c>
      <c r="I46" s="26"/>
      <c r="J46">
        <v>2</v>
      </c>
      <c r="K46">
        <v>0</v>
      </c>
      <c r="L46" s="26"/>
      <c r="M46">
        <v>1</v>
      </c>
      <c r="N46">
        <v>0</v>
      </c>
      <c r="O46" s="26"/>
      <c r="P46">
        <v>1</v>
      </c>
      <c r="Q46">
        <v>0</v>
      </c>
      <c r="R46" s="26"/>
      <c r="S46">
        <v>1</v>
      </c>
      <c r="T46">
        <v>0</v>
      </c>
      <c r="U46" s="26"/>
      <c r="V46">
        <v>1</v>
      </c>
      <c r="W46">
        <v>0</v>
      </c>
      <c r="X46" s="26"/>
      <c r="Y46">
        <v>4</v>
      </c>
      <c r="Z46">
        <v>4</v>
      </c>
      <c r="AA46" s="26" t="s">
        <v>51</v>
      </c>
      <c r="AB46">
        <v>4</v>
      </c>
      <c r="AC46">
        <v>7</v>
      </c>
      <c r="AD46" s="26" t="s">
        <v>51</v>
      </c>
      <c r="AE46">
        <v>4</v>
      </c>
      <c r="AF46">
        <v>4</v>
      </c>
      <c r="AG46">
        <v>4</v>
      </c>
      <c r="AH46">
        <v>6</v>
      </c>
      <c r="AI46" s="26" t="s">
        <v>51</v>
      </c>
      <c r="AJ46">
        <v>1</v>
      </c>
      <c r="AK46">
        <v>2</v>
      </c>
      <c r="AL46">
        <v>1</v>
      </c>
      <c r="AM46">
        <v>1</v>
      </c>
      <c r="AN46" s="26" t="s">
        <v>51</v>
      </c>
      <c r="AO46">
        <v>4</v>
      </c>
      <c r="AP46" s="26"/>
    </row>
    <row r="47" spans="1:42" ht="12.75">
      <c r="A47">
        <f t="shared" si="2"/>
        <v>16</v>
      </c>
      <c r="B47" s="5">
        <v>5302</v>
      </c>
      <c r="C47" s="5" t="s">
        <v>81</v>
      </c>
      <c r="D47" s="5" t="s">
        <v>76</v>
      </c>
      <c r="E47">
        <v>21</v>
      </c>
      <c r="F47" s="26">
        <v>22</v>
      </c>
      <c r="G47">
        <v>2</v>
      </c>
      <c r="H47" s="8">
        <v>2</v>
      </c>
      <c r="I47" s="26" t="s">
        <v>51</v>
      </c>
      <c r="J47">
        <v>2</v>
      </c>
      <c r="K47">
        <v>1</v>
      </c>
      <c r="L47" s="26"/>
      <c r="M47">
        <v>1</v>
      </c>
      <c r="N47">
        <v>1</v>
      </c>
      <c r="O47" s="26" t="s">
        <v>51</v>
      </c>
      <c r="P47">
        <v>1</v>
      </c>
      <c r="Q47">
        <v>1</v>
      </c>
      <c r="R47" s="26" t="s">
        <v>51</v>
      </c>
      <c r="S47">
        <v>1</v>
      </c>
      <c r="T47">
        <v>1</v>
      </c>
      <c r="U47" s="26" t="s">
        <v>51</v>
      </c>
      <c r="V47">
        <v>1</v>
      </c>
      <c r="W47">
        <v>5</v>
      </c>
      <c r="X47" s="26" t="s">
        <v>51</v>
      </c>
      <c r="Y47">
        <v>4</v>
      </c>
      <c r="Z47">
        <v>4</v>
      </c>
      <c r="AA47" s="26" t="s">
        <v>51</v>
      </c>
      <c r="AB47">
        <v>4</v>
      </c>
      <c r="AC47">
        <v>7</v>
      </c>
      <c r="AD47" s="26" t="s">
        <v>51</v>
      </c>
      <c r="AE47">
        <v>4</v>
      </c>
      <c r="AF47">
        <v>7</v>
      </c>
      <c r="AG47">
        <v>4</v>
      </c>
      <c r="AH47">
        <v>7</v>
      </c>
      <c r="AI47" s="26" t="s">
        <v>51</v>
      </c>
      <c r="AJ47">
        <v>1</v>
      </c>
      <c r="AK47">
        <v>1</v>
      </c>
      <c r="AL47">
        <v>1</v>
      </c>
      <c r="AM47">
        <v>1</v>
      </c>
      <c r="AN47" s="26" t="s">
        <v>51</v>
      </c>
      <c r="AO47">
        <v>9</v>
      </c>
      <c r="AP47" s="26" t="s">
        <v>428</v>
      </c>
    </row>
    <row r="48" spans="1:42" ht="12.75">
      <c r="A48">
        <f t="shared" si="2"/>
        <v>17</v>
      </c>
      <c r="B48" s="5">
        <v>5578</v>
      </c>
      <c r="C48" s="5" t="s">
        <v>81</v>
      </c>
      <c r="D48" s="5" t="s">
        <v>82</v>
      </c>
      <c r="E48">
        <v>22</v>
      </c>
      <c r="F48" s="26">
        <v>23</v>
      </c>
      <c r="G48">
        <v>2</v>
      </c>
      <c r="H48" s="8">
        <v>0</v>
      </c>
      <c r="I48" s="26"/>
      <c r="J48">
        <v>2</v>
      </c>
      <c r="K48">
        <v>0</v>
      </c>
      <c r="L48" s="26"/>
      <c r="M48">
        <v>1</v>
      </c>
      <c r="N48">
        <v>0</v>
      </c>
      <c r="O48" s="26"/>
      <c r="P48">
        <v>1</v>
      </c>
      <c r="Q48">
        <v>0</v>
      </c>
      <c r="R48" s="26"/>
      <c r="S48">
        <v>1</v>
      </c>
      <c r="T48">
        <v>1</v>
      </c>
      <c r="U48" s="26" t="s">
        <v>51</v>
      </c>
      <c r="V48">
        <v>1</v>
      </c>
      <c r="W48">
        <v>0</v>
      </c>
      <c r="X48" s="26"/>
      <c r="Y48">
        <v>4</v>
      </c>
      <c r="Z48">
        <v>1</v>
      </c>
      <c r="AA48" s="26"/>
      <c r="AB48">
        <v>4</v>
      </c>
      <c r="AC48">
        <v>0</v>
      </c>
      <c r="AD48" s="26"/>
      <c r="AE48">
        <v>4</v>
      </c>
      <c r="AF48">
        <v>5</v>
      </c>
      <c r="AG48">
        <v>4</v>
      </c>
      <c r="AH48">
        <v>5</v>
      </c>
      <c r="AI48" s="26" t="s">
        <v>51</v>
      </c>
      <c r="AJ48">
        <v>1</v>
      </c>
      <c r="AK48">
        <v>1</v>
      </c>
      <c r="AL48">
        <v>1</v>
      </c>
      <c r="AM48">
        <v>1</v>
      </c>
      <c r="AN48" s="26" t="s">
        <v>51</v>
      </c>
      <c r="AO48">
        <v>3</v>
      </c>
      <c r="AP48" s="26"/>
    </row>
    <row r="49" spans="1:42" ht="12.75">
      <c r="A49">
        <f t="shared" si="2"/>
        <v>18</v>
      </c>
      <c r="B49" s="5">
        <v>8793</v>
      </c>
      <c r="C49" s="5" t="s">
        <v>81</v>
      </c>
      <c r="D49" s="5" t="s">
        <v>80</v>
      </c>
      <c r="E49">
        <v>44</v>
      </c>
      <c r="F49" s="26">
        <v>44</v>
      </c>
      <c r="G49">
        <v>2</v>
      </c>
      <c r="H49" s="8">
        <v>2</v>
      </c>
      <c r="I49" s="26" t="s">
        <v>51</v>
      </c>
      <c r="J49">
        <v>2</v>
      </c>
      <c r="K49">
        <v>4</v>
      </c>
      <c r="L49" s="26" t="s">
        <v>51</v>
      </c>
      <c r="M49">
        <v>1</v>
      </c>
      <c r="N49">
        <v>0</v>
      </c>
      <c r="O49" s="26"/>
      <c r="P49">
        <v>1</v>
      </c>
      <c r="Q49">
        <v>0</v>
      </c>
      <c r="R49" s="26"/>
      <c r="S49">
        <v>1</v>
      </c>
      <c r="T49">
        <v>1</v>
      </c>
      <c r="U49" s="26" t="s">
        <v>51</v>
      </c>
      <c r="V49">
        <v>1</v>
      </c>
      <c r="W49">
        <v>0</v>
      </c>
      <c r="X49" s="26"/>
      <c r="Y49">
        <v>4</v>
      </c>
      <c r="Z49">
        <v>4</v>
      </c>
      <c r="AA49" s="26" t="s">
        <v>51</v>
      </c>
      <c r="AB49">
        <v>4</v>
      </c>
      <c r="AC49">
        <v>13</v>
      </c>
      <c r="AD49" s="26" t="s">
        <v>51</v>
      </c>
      <c r="AE49">
        <v>4</v>
      </c>
      <c r="AF49">
        <v>5</v>
      </c>
      <c r="AG49">
        <v>4</v>
      </c>
      <c r="AH49">
        <v>5</v>
      </c>
      <c r="AI49" s="26" t="s">
        <v>51</v>
      </c>
      <c r="AJ49">
        <v>1</v>
      </c>
      <c r="AK49">
        <v>2</v>
      </c>
      <c r="AL49">
        <v>1</v>
      </c>
      <c r="AM49">
        <v>1</v>
      </c>
      <c r="AN49" s="26" t="s">
        <v>51</v>
      </c>
      <c r="AO49">
        <v>7</v>
      </c>
      <c r="AP49" s="26" t="s">
        <v>429</v>
      </c>
    </row>
    <row r="50" spans="1:42" ht="12.75">
      <c r="A50">
        <f t="shared" si="2"/>
        <v>19</v>
      </c>
      <c r="B50" s="113">
        <v>9167</v>
      </c>
      <c r="C50" s="113" t="s">
        <v>81</v>
      </c>
      <c r="D50" s="113" t="s">
        <v>431</v>
      </c>
      <c r="E50">
        <v>23</v>
      </c>
      <c r="F50" s="26">
        <v>23</v>
      </c>
      <c r="G50">
        <v>2</v>
      </c>
      <c r="H50" s="8">
        <v>0</v>
      </c>
      <c r="I50" s="26"/>
      <c r="J50">
        <v>2</v>
      </c>
      <c r="K50">
        <v>0</v>
      </c>
      <c r="L50" s="26"/>
      <c r="M50">
        <v>1</v>
      </c>
      <c r="N50">
        <v>0</v>
      </c>
      <c r="O50" s="26"/>
      <c r="P50">
        <v>1</v>
      </c>
      <c r="Q50">
        <v>0</v>
      </c>
      <c r="R50" s="26"/>
      <c r="S50">
        <v>1</v>
      </c>
      <c r="T50">
        <v>0</v>
      </c>
      <c r="U50" s="26"/>
      <c r="V50">
        <v>1</v>
      </c>
      <c r="W50">
        <v>0</v>
      </c>
      <c r="X50" s="26"/>
      <c r="Y50">
        <v>4</v>
      </c>
      <c r="Z50">
        <v>0</v>
      </c>
      <c r="AA50" s="26"/>
      <c r="AB50">
        <v>4</v>
      </c>
      <c r="AC50">
        <v>0</v>
      </c>
      <c r="AD50" s="26"/>
      <c r="AE50">
        <v>4</v>
      </c>
      <c r="AF50">
        <v>0</v>
      </c>
      <c r="AG50">
        <v>4</v>
      </c>
      <c r="AH50">
        <v>0</v>
      </c>
      <c r="AI50" s="26"/>
      <c r="AJ50">
        <v>1</v>
      </c>
      <c r="AK50">
        <v>0</v>
      </c>
      <c r="AL50">
        <v>1</v>
      </c>
      <c r="AM50">
        <v>1</v>
      </c>
      <c r="AN50" s="26"/>
      <c r="AO50">
        <v>0</v>
      </c>
      <c r="AP50" s="26"/>
    </row>
    <row r="51" spans="1:42" ht="12.75">
      <c r="A51">
        <f t="shared" si="2"/>
        <v>20</v>
      </c>
      <c r="B51" s="5">
        <v>2536</v>
      </c>
      <c r="C51" s="5" t="s">
        <v>86</v>
      </c>
      <c r="D51" s="5" t="s">
        <v>64</v>
      </c>
      <c r="E51">
        <v>20</v>
      </c>
      <c r="F51" s="26">
        <v>27</v>
      </c>
      <c r="G51">
        <v>2</v>
      </c>
      <c r="H51" s="8">
        <v>1</v>
      </c>
      <c r="I51" s="26"/>
      <c r="J51">
        <v>2</v>
      </c>
      <c r="K51">
        <v>0</v>
      </c>
      <c r="L51" s="26"/>
      <c r="M51">
        <v>1</v>
      </c>
      <c r="N51">
        <v>0</v>
      </c>
      <c r="O51" s="26"/>
      <c r="P51">
        <v>1</v>
      </c>
      <c r="Q51">
        <v>0</v>
      </c>
      <c r="R51" s="26"/>
      <c r="S51">
        <v>1</v>
      </c>
      <c r="T51">
        <v>1</v>
      </c>
      <c r="U51" s="26" t="s">
        <v>51</v>
      </c>
      <c r="V51">
        <v>1</v>
      </c>
      <c r="W51">
        <v>0</v>
      </c>
      <c r="X51" s="26"/>
      <c r="Y51">
        <v>4</v>
      </c>
      <c r="Z51">
        <v>4</v>
      </c>
      <c r="AA51" s="26" t="s">
        <v>51</v>
      </c>
      <c r="AB51">
        <v>4</v>
      </c>
      <c r="AC51">
        <v>12</v>
      </c>
      <c r="AD51" s="26" t="s">
        <v>51</v>
      </c>
      <c r="AE51">
        <v>4</v>
      </c>
      <c r="AF51">
        <v>7</v>
      </c>
      <c r="AG51">
        <v>4</v>
      </c>
      <c r="AH51">
        <v>7</v>
      </c>
      <c r="AI51" s="26" t="s">
        <v>51</v>
      </c>
      <c r="AJ51">
        <v>1</v>
      </c>
      <c r="AK51">
        <v>2</v>
      </c>
      <c r="AL51">
        <v>1</v>
      </c>
      <c r="AM51">
        <v>1</v>
      </c>
      <c r="AN51" s="26" t="s">
        <v>51</v>
      </c>
      <c r="AO51">
        <v>5</v>
      </c>
      <c r="AP51" s="26" t="s">
        <v>427</v>
      </c>
    </row>
    <row r="52" spans="1:42" ht="12.75">
      <c r="A52">
        <f t="shared" si="2"/>
        <v>21</v>
      </c>
      <c r="B52" s="5">
        <v>6725</v>
      </c>
      <c r="C52" s="5" t="s">
        <v>86</v>
      </c>
      <c r="D52" s="5" t="s">
        <v>89</v>
      </c>
      <c r="E52">
        <v>31</v>
      </c>
      <c r="F52" s="26">
        <v>27</v>
      </c>
      <c r="G52">
        <v>2</v>
      </c>
      <c r="H52" s="8">
        <v>1</v>
      </c>
      <c r="I52" s="26"/>
      <c r="J52">
        <v>2</v>
      </c>
      <c r="K52">
        <v>0</v>
      </c>
      <c r="L52" s="26"/>
      <c r="M52">
        <v>1</v>
      </c>
      <c r="N52">
        <v>0</v>
      </c>
      <c r="O52" s="26"/>
      <c r="P52">
        <v>1</v>
      </c>
      <c r="Q52">
        <v>0</v>
      </c>
      <c r="R52" s="26"/>
      <c r="S52">
        <v>1</v>
      </c>
      <c r="T52">
        <v>0</v>
      </c>
      <c r="U52" s="26"/>
      <c r="V52">
        <v>1</v>
      </c>
      <c r="W52">
        <v>0</v>
      </c>
      <c r="X52" s="26"/>
      <c r="Y52">
        <v>4</v>
      </c>
      <c r="Z52">
        <v>4</v>
      </c>
      <c r="AA52" s="26" t="s">
        <v>51</v>
      </c>
      <c r="AB52">
        <v>4</v>
      </c>
      <c r="AC52">
        <v>12</v>
      </c>
      <c r="AD52" s="26" t="s">
        <v>51</v>
      </c>
      <c r="AE52">
        <v>4</v>
      </c>
      <c r="AF52">
        <v>7</v>
      </c>
      <c r="AG52">
        <v>4</v>
      </c>
      <c r="AH52">
        <v>7</v>
      </c>
      <c r="AI52" s="26" t="s">
        <v>51</v>
      </c>
      <c r="AJ52">
        <v>1</v>
      </c>
      <c r="AK52">
        <v>2</v>
      </c>
      <c r="AL52">
        <v>1</v>
      </c>
      <c r="AM52">
        <v>1</v>
      </c>
      <c r="AN52" s="26" t="s">
        <v>51</v>
      </c>
      <c r="AO52">
        <v>4</v>
      </c>
      <c r="AP52" s="26"/>
    </row>
    <row r="53" spans="1:42" ht="12.75">
      <c r="A53">
        <f t="shared" si="2"/>
        <v>22</v>
      </c>
      <c r="B53" s="5">
        <v>7702</v>
      </c>
      <c r="C53" s="5" t="s">
        <v>86</v>
      </c>
      <c r="D53" s="5" t="s">
        <v>90</v>
      </c>
      <c r="E53">
        <v>40</v>
      </c>
      <c r="F53" s="26">
        <v>33</v>
      </c>
      <c r="G53">
        <v>2</v>
      </c>
      <c r="H53" s="8">
        <v>2</v>
      </c>
      <c r="I53" s="26" t="s">
        <v>51</v>
      </c>
      <c r="J53">
        <v>2</v>
      </c>
      <c r="K53">
        <v>2</v>
      </c>
      <c r="L53" s="26" t="s">
        <v>51</v>
      </c>
      <c r="M53">
        <v>1</v>
      </c>
      <c r="N53">
        <v>1</v>
      </c>
      <c r="O53" s="26" t="s">
        <v>51</v>
      </c>
      <c r="P53">
        <v>1</v>
      </c>
      <c r="Q53">
        <v>1</v>
      </c>
      <c r="R53" s="26" t="s">
        <v>51</v>
      </c>
      <c r="S53">
        <v>1</v>
      </c>
      <c r="T53">
        <v>1</v>
      </c>
      <c r="U53" s="26" t="s">
        <v>51</v>
      </c>
      <c r="V53">
        <v>1</v>
      </c>
      <c r="W53">
        <v>1</v>
      </c>
      <c r="X53" s="26" t="s">
        <v>51</v>
      </c>
      <c r="Y53">
        <v>4</v>
      </c>
      <c r="Z53">
        <v>4</v>
      </c>
      <c r="AA53" s="26" t="s">
        <v>51</v>
      </c>
      <c r="AB53">
        <v>4</v>
      </c>
      <c r="AC53">
        <v>10</v>
      </c>
      <c r="AD53" s="26" t="s">
        <v>51</v>
      </c>
      <c r="AE53">
        <v>4</v>
      </c>
      <c r="AF53">
        <v>7</v>
      </c>
      <c r="AG53">
        <v>4</v>
      </c>
      <c r="AH53">
        <v>7</v>
      </c>
      <c r="AI53" s="26" t="s">
        <v>51</v>
      </c>
      <c r="AJ53">
        <v>1</v>
      </c>
      <c r="AK53">
        <v>2</v>
      </c>
      <c r="AL53">
        <v>1</v>
      </c>
      <c r="AM53">
        <v>1</v>
      </c>
      <c r="AN53" s="26" t="s">
        <v>51</v>
      </c>
      <c r="AO53">
        <v>10</v>
      </c>
      <c r="AP53" s="26" t="s">
        <v>428</v>
      </c>
    </row>
    <row r="54" spans="1:42" ht="12.75">
      <c r="A54">
        <f t="shared" si="2"/>
        <v>23</v>
      </c>
      <c r="B54" s="5">
        <v>9831</v>
      </c>
      <c r="C54" s="5" t="s">
        <v>86</v>
      </c>
      <c r="D54" s="5" t="s">
        <v>91</v>
      </c>
      <c r="E54">
        <v>5</v>
      </c>
      <c r="F54" s="26">
        <v>10</v>
      </c>
      <c r="G54">
        <v>2</v>
      </c>
      <c r="H54" s="8">
        <v>0</v>
      </c>
      <c r="I54" s="26"/>
      <c r="J54">
        <v>2</v>
      </c>
      <c r="K54">
        <v>0</v>
      </c>
      <c r="L54" s="26"/>
      <c r="M54">
        <v>1</v>
      </c>
      <c r="N54">
        <v>0</v>
      </c>
      <c r="O54" s="26"/>
      <c r="P54">
        <v>1</v>
      </c>
      <c r="Q54">
        <v>0</v>
      </c>
      <c r="R54" s="26"/>
      <c r="S54">
        <v>1</v>
      </c>
      <c r="T54">
        <v>0</v>
      </c>
      <c r="U54" s="26"/>
      <c r="V54">
        <v>1</v>
      </c>
      <c r="W54">
        <v>0</v>
      </c>
      <c r="X54" s="26"/>
      <c r="Y54">
        <v>4</v>
      </c>
      <c r="Z54">
        <v>0</v>
      </c>
      <c r="AA54" s="26"/>
      <c r="AB54">
        <v>4</v>
      </c>
      <c r="AC54">
        <v>0</v>
      </c>
      <c r="AD54" s="26"/>
      <c r="AE54">
        <v>4</v>
      </c>
      <c r="AF54">
        <v>4</v>
      </c>
      <c r="AG54">
        <v>4</v>
      </c>
      <c r="AH54">
        <v>4</v>
      </c>
      <c r="AI54" s="26" t="s">
        <v>51</v>
      </c>
      <c r="AJ54">
        <v>1</v>
      </c>
      <c r="AK54">
        <v>0</v>
      </c>
      <c r="AL54">
        <v>1</v>
      </c>
      <c r="AM54">
        <v>1</v>
      </c>
      <c r="AN54" s="26"/>
      <c r="AO54">
        <v>1</v>
      </c>
      <c r="AP54" s="26"/>
    </row>
    <row r="55" spans="1:42" ht="12.75">
      <c r="A55">
        <f t="shared" si="2"/>
        <v>24</v>
      </c>
      <c r="B55" s="111">
        <v>3348</v>
      </c>
      <c r="C55" s="111" t="s">
        <v>382</v>
      </c>
      <c r="D55" s="5" t="s">
        <v>87</v>
      </c>
      <c r="E55">
        <v>25</v>
      </c>
      <c r="F55" s="26">
        <v>23</v>
      </c>
      <c r="G55">
        <v>2</v>
      </c>
      <c r="H55" s="8">
        <v>2</v>
      </c>
      <c r="I55" s="26" t="s">
        <v>51</v>
      </c>
      <c r="J55">
        <v>2</v>
      </c>
      <c r="K55">
        <v>0</v>
      </c>
      <c r="L55" s="26"/>
      <c r="M55">
        <v>1</v>
      </c>
      <c r="N55">
        <v>0</v>
      </c>
      <c r="O55" s="26"/>
      <c r="P55">
        <v>1</v>
      </c>
      <c r="Q55">
        <v>0</v>
      </c>
      <c r="R55" s="26"/>
      <c r="S55">
        <v>1</v>
      </c>
      <c r="T55">
        <v>1</v>
      </c>
      <c r="U55" s="26" t="s">
        <v>51</v>
      </c>
      <c r="V55">
        <v>1</v>
      </c>
      <c r="W55">
        <v>1</v>
      </c>
      <c r="X55" s="26" t="s">
        <v>51</v>
      </c>
      <c r="Y55">
        <v>4</v>
      </c>
      <c r="Z55">
        <v>4</v>
      </c>
      <c r="AA55" s="26" t="s">
        <v>51</v>
      </c>
      <c r="AB55">
        <v>4</v>
      </c>
      <c r="AC55">
        <v>5</v>
      </c>
      <c r="AD55" s="26" t="s">
        <v>51</v>
      </c>
      <c r="AE55">
        <v>4</v>
      </c>
      <c r="AF55">
        <v>7</v>
      </c>
      <c r="AG55">
        <v>4</v>
      </c>
      <c r="AH55">
        <v>4</v>
      </c>
      <c r="AI55" s="26" t="s">
        <v>51</v>
      </c>
      <c r="AJ55">
        <v>1</v>
      </c>
      <c r="AK55">
        <v>2</v>
      </c>
      <c r="AL55">
        <v>1</v>
      </c>
      <c r="AM55">
        <v>1</v>
      </c>
      <c r="AN55" s="26" t="s">
        <v>51</v>
      </c>
      <c r="AO55">
        <v>7</v>
      </c>
      <c r="AP55" s="26" t="s">
        <v>429</v>
      </c>
    </row>
    <row r="56" spans="1:42" ht="12.75">
      <c r="A56">
        <f t="shared" si="2"/>
        <v>25</v>
      </c>
      <c r="B56" s="113">
        <v>4277</v>
      </c>
      <c r="C56" s="113" t="s">
        <v>382</v>
      </c>
      <c r="D56" s="113" t="s">
        <v>426</v>
      </c>
      <c r="E56">
        <v>20</v>
      </c>
      <c r="F56" s="26">
        <v>22</v>
      </c>
      <c r="G56">
        <v>2</v>
      </c>
      <c r="H56" s="8">
        <v>0</v>
      </c>
      <c r="I56" s="26"/>
      <c r="J56">
        <v>2</v>
      </c>
      <c r="K56">
        <v>0</v>
      </c>
      <c r="L56" s="26"/>
      <c r="M56">
        <v>1</v>
      </c>
      <c r="N56">
        <v>0</v>
      </c>
      <c r="O56" s="26"/>
      <c r="P56">
        <v>1</v>
      </c>
      <c r="Q56">
        <v>0</v>
      </c>
      <c r="R56" s="26"/>
      <c r="S56">
        <v>1</v>
      </c>
      <c r="T56">
        <v>0</v>
      </c>
      <c r="U56" s="26"/>
      <c r="V56">
        <v>1</v>
      </c>
      <c r="W56">
        <v>0</v>
      </c>
      <c r="X56" s="26"/>
      <c r="Y56">
        <v>4</v>
      </c>
      <c r="Z56">
        <v>2</v>
      </c>
      <c r="AA56" s="26"/>
      <c r="AB56">
        <v>4</v>
      </c>
      <c r="AC56">
        <v>0</v>
      </c>
      <c r="AD56" s="26"/>
      <c r="AE56">
        <v>4</v>
      </c>
      <c r="AF56">
        <v>0</v>
      </c>
      <c r="AG56">
        <v>4</v>
      </c>
      <c r="AH56">
        <v>0</v>
      </c>
      <c r="AI56" s="26"/>
      <c r="AJ56">
        <v>1</v>
      </c>
      <c r="AK56">
        <v>0</v>
      </c>
      <c r="AL56">
        <v>1</v>
      </c>
      <c r="AM56">
        <v>1</v>
      </c>
      <c r="AN56" s="26"/>
      <c r="AO56">
        <v>0</v>
      </c>
      <c r="AP56" s="26"/>
    </row>
    <row r="57" spans="1:42" ht="12.75">
      <c r="A57">
        <f t="shared" si="2"/>
        <v>26</v>
      </c>
      <c r="B57" s="5">
        <v>5090</v>
      </c>
      <c r="C57" s="5" t="s">
        <v>382</v>
      </c>
      <c r="D57" s="5" t="s">
        <v>88</v>
      </c>
      <c r="E57">
        <v>23</v>
      </c>
      <c r="F57" s="26">
        <v>22</v>
      </c>
      <c r="G57">
        <v>2</v>
      </c>
      <c r="H57" s="8">
        <v>2</v>
      </c>
      <c r="I57" s="26" t="s">
        <v>51</v>
      </c>
      <c r="J57">
        <v>2</v>
      </c>
      <c r="K57">
        <v>0</v>
      </c>
      <c r="L57" s="26"/>
      <c r="M57">
        <v>1</v>
      </c>
      <c r="N57">
        <v>1</v>
      </c>
      <c r="O57" s="26" t="s">
        <v>51</v>
      </c>
      <c r="P57">
        <v>1</v>
      </c>
      <c r="Q57">
        <v>2</v>
      </c>
      <c r="R57" s="26" t="s">
        <v>51</v>
      </c>
      <c r="S57">
        <v>1</v>
      </c>
      <c r="T57">
        <v>1</v>
      </c>
      <c r="U57" s="26" t="s">
        <v>51</v>
      </c>
      <c r="V57">
        <v>1</v>
      </c>
      <c r="W57">
        <v>3</v>
      </c>
      <c r="X57" s="26" t="s">
        <v>51</v>
      </c>
      <c r="Y57">
        <v>4</v>
      </c>
      <c r="Z57">
        <v>4</v>
      </c>
      <c r="AA57" s="26" t="s">
        <v>51</v>
      </c>
      <c r="AB57">
        <v>4</v>
      </c>
      <c r="AC57">
        <v>5</v>
      </c>
      <c r="AD57" s="26" t="s">
        <v>51</v>
      </c>
      <c r="AE57">
        <v>4</v>
      </c>
      <c r="AF57">
        <v>7</v>
      </c>
      <c r="AG57">
        <v>4</v>
      </c>
      <c r="AH57">
        <v>5</v>
      </c>
      <c r="AI57" s="26" t="s">
        <v>51</v>
      </c>
      <c r="AJ57">
        <v>1</v>
      </c>
      <c r="AK57">
        <v>2</v>
      </c>
      <c r="AL57">
        <v>1</v>
      </c>
      <c r="AM57">
        <v>1</v>
      </c>
      <c r="AN57" s="26" t="s">
        <v>51</v>
      </c>
      <c r="AO57">
        <v>9</v>
      </c>
      <c r="AP57" s="26" t="s">
        <v>428</v>
      </c>
    </row>
    <row r="58" spans="1:42" ht="12.75">
      <c r="A58">
        <f t="shared" si="2"/>
        <v>27</v>
      </c>
      <c r="B58" s="5">
        <v>5334</v>
      </c>
      <c r="C58" s="5" t="s">
        <v>382</v>
      </c>
      <c r="D58" s="5" t="s">
        <v>77</v>
      </c>
      <c r="E58">
        <v>59</v>
      </c>
      <c r="F58" s="26">
        <v>53</v>
      </c>
      <c r="G58">
        <v>2</v>
      </c>
      <c r="H58" s="8">
        <v>2</v>
      </c>
      <c r="I58" s="26" t="s">
        <v>51</v>
      </c>
      <c r="J58">
        <v>2</v>
      </c>
      <c r="K58">
        <v>0</v>
      </c>
      <c r="L58" s="26"/>
      <c r="M58">
        <v>1</v>
      </c>
      <c r="N58">
        <v>1</v>
      </c>
      <c r="O58" s="26" t="s">
        <v>51</v>
      </c>
      <c r="P58">
        <v>1</v>
      </c>
      <c r="Q58">
        <v>1</v>
      </c>
      <c r="R58" s="26" t="s">
        <v>51</v>
      </c>
      <c r="S58">
        <v>1</v>
      </c>
      <c r="T58">
        <v>1</v>
      </c>
      <c r="U58" s="26" t="s">
        <v>51</v>
      </c>
      <c r="V58">
        <v>1</v>
      </c>
      <c r="W58">
        <v>1</v>
      </c>
      <c r="X58" s="26" t="s">
        <v>51</v>
      </c>
      <c r="Y58">
        <v>4</v>
      </c>
      <c r="Z58">
        <v>4</v>
      </c>
      <c r="AA58" s="26" t="s">
        <v>51</v>
      </c>
      <c r="AB58">
        <v>4</v>
      </c>
      <c r="AC58">
        <v>5</v>
      </c>
      <c r="AD58" s="26" t="s">
        <v>51</v>
      </c>
      <c r="AE58">
        <v>4</v>
      </c>
      <c r="AF58">
        <v>7</v>
      </c>
      <c r="AG58">
        <v>4</v>
      </c>
      <c r="AH58">
        <v>5</v>
      </c>
      <c r="AI58" s="26" t="s">
        <v>51</v>
      </c>
      <c r="AJ58">
        <v>1</v>
      </c>
      <c r="AK58">
        <v>2</v>
      </c>
      <c r="AL58">
        <v>1</v>
      </c>
      <c r="AM58">
        <v>1</v>
      </c>
      <c r="AN58" s="26" t="s">
        <v>51</v>
      </c>
      <c r="AO58">
        <v>9</v>
      </c>
      <c r="AP58" s="26" t="s">
        <v>428</v>
      </c>
    </row>
    <row r="59" spans="1:42" ht="12.75">
      <c r="A59">
        <f t="shared" si="2"/>
        <v>28</v>
      </c>
      <c r="B59" s="5">
        <v>9081</v>
      </c>
      <c r="C59" s="5" t="s">
        <v>382</v>
      </c>
      <c r="D59" s="5" t="s">
        <v>84</v>
      </c>
      <c r="E59">
        <v>19</v>
      </c>
      <c r="F59" s="26">
        <v>22</v>
      </c>
      <c r="G59">
        <v>2</v>
      </c>
      <c r="H59" s="8">
        <v>2</v>
      </c>
      <c r="I59" s="26" t="s">
        <v>51</v>
      </c>
      <c r="J59">
        <v>2</v>
      </c>
      <c r="K59">
        <v>0</v>
      </c>
      <c r="L59" s="26"/>
      <c r="M59">
        <v>1</v>
      </c>
      <c r="N59">
        <v>0</v>
      </c>
      <c r="O59" s="26"/>
      <c r="P59">
        <v>1</v>
      </c>
      <c r="Q59">
        <v>0</v>
      </c>
      <c r="R59" s="26"/>
      <c r="S59">
        <v>1</v>
      </c>
      <c r="T59">
        <v>1</v>
      </c>
      <c r="U59" s="26" t="s">
        <v>51</v>
      </c>
      <c r="V59">
        <v>1</v>
      </c>
      <c r="W59">
        <v>1</v>
      </c>
      <c r="X59" s="26" t="s">
        <v>51</v>
      </c>
      <c r="Y59">
        <v>4</v>
      </c>
      <c r="Z59">
        <v>4</v>
      </c>
      <c r="AA59" s="26" t="s">
        <v>51</v>
      </c>
      <c r="AB59">
        <v>4</v>
      </c>
      <c r="AC59">
        <v>0</v>
      </c>
      <c r="AD59" s="26"/>
      <c r="AE59">
        <v>4</v>
      </c>
      <c r="AF59">
        <v>7</v>
      </c>
      <c r="AG59">
        <v>4</v>
      </c>
      <c r="AH59">
        <v>5</v>
      </c>
      <c r="AI59" s="26" t="s">
        <v>51</v>
      </c>
      <c r="AJ59">
        <v>1</v>
      </c>
      <c r="AK59">
        <v>2</v>
      </c>
      <c r="AL59">
        <v>1</v>
      </c>
      <c r="AM59">
        <v>1</v>
      </c>
      <c r="AN59" s="26" t="s">
        <v>51</v>
      </c>
      <c r="AO59">
        <v>6</v>
      </c>
      <c r="AP59" s="26" t="s">
        <v>427</v>
      </c>
    </row>
    <row r="60" spans="2:42" ht="12.75">
      <c r="B60" s="5"/>
      <c r="C60" s="5"/>
      <c r="D60" s="5"/>
      <c r="E60" s="4">
        <f>SUM(E32:E59)</f>
        <v>715</v>
      </c>
      <c r="F60" s="27">
        <f aca="true" t="shared" si="3" ref="F60:W60">SUM(F32:F59)</f>
        <v>716</v>
      </c>
      <c r="G60" s="4">
        <f t="shared" si="3"/>
        <v>56</v>
      </c>
      <c r="H60" s="4">
        <f t="shared" si="3"/>
        <v>30</v>
      </c>
      <c r="I60" s="27"/>
      <c r="J60" s="4">
        <f t="shared" si="3"/>
        <v>56</v>
      </c>
      <c r="K60" s="4">
        <f t="shared" si="3"/>
        <v>17</v>
      </c>
      <c r="L60" s="27"/>
      <c r="M60" s="4">
        <f t="shared" si="3"/>
        <v>28</v>
      </c>
      <c r="N60" s="4">
        <f t="shared" si="3"/>
        <v>10</v>
      </c>
      <c r="O60" s="27"/>
      <c r="P60" s="4">
        <f t="shared" si="3"/>
        <v>28</v>
      </c>
      <c r="Q60" s="4">
        <f t="shared" si="3"/>
        <v>10</v>
      </c>
      <c r="R60" s="27"/>
      <c r="S60" s="4">
        <f t="shared" si="3"/>
        <v>28</v>
      </c>
      <c r="T60" s="4">
        <f t="shared" si="3"/>
        <v>16</v>
      </c>
      <c r="U60" s="27"/>
      <c r="V60" s="4">
        <f t="shared" si="3"/>
        <v>28</v>
      </c>
      <c r="W60" s="4">
        <f t="shared" si="3"/>
        <v>17</v>
      </c>
      <c r="X60" s="27"/>
      <c r="Y60" s="4">
        <f>SUM(Y32:Y59)</f>
        <v>112</v>
      </c>
      <c r="Z60" s="4">
        <f>SUM(Z32:Z59)</f>
        <v>85</v>
      </c>
      <c r="AA60" s="27"/>
      <c r="AB60" s="4">
        <f>SUM(AB32:AB59)</f>
        <v>112</v>
      </c>
      <c r="AC60" s="4">
        <f>SUM(AC32:AC59)</f>
        <v>137</v>
      </c>
      <c r="AD60" s="27"/>
      <c r="AE60" s="4">
        <f>SUM(AE32:AE59)</f>
        <v>112</v>
      </c>
      <c r="AF60" s="4">
        <f>SUM(AF32:AF59)</f>
        <v>143</v>
      </c>
      <c r="AG60" s="4">
        <f>SUM(AG32:AG59)</f>
        <v>112</v>
      </c>
      <c r="AH60" s="4">
        <f>SUM(AH32:AH59)</f>
        <v>125</v>
      </c>
      <c r="AI60" s="27"/>
      <c r="AJ60" s="4">
        <f>SUM(AJ32:AJ59)</f>
        <v>28</v>
      </c>
      <c r="AK60" s="4">
        <f>SUM(AK32:AK59)</f>
        <v>39</v>
      </c>
      <c r="AL60" s="4">
        <f>SUM(AL32:AL59)</f>
        <v>28</v>
      </c>
      <c r="AM60" s="4">
        <f>SUM(AM32:AM59)</f>
        <v>28</v>
      </c>
      <c r="AN60" s="27"/>
      <c r="AO60" s="4">
        <f>SUM(AO32:AO59)</f>
        <v>145</v>
      </c>
      <c r="AP60" s="27"/>
    </row>
    <row r="61" spans="2:42" ht="12.75">
      <c r="B61" s="5"/>
      <c r="C61" s="5"/>
      <c r="D61" s="5"/>
      <c r="F61" s="26"/>
      <c r="G61" s="8"/>
      <c r="H61" s="8"/>
      <c r="I61" s="26"/>
      <c r="L61" s="26"/>
      <c r="M61" s="8"/>
      <c r="N61" s="8"/>
      <c r="O61" s="26"/>
      <c r="P61" s="8"/>
      <c r="Q61" s="8"/>
      <c r="R61" s="26"/>
      <c r="S61" s="8"/>
      <c r="T61" s="8"/>
      <c r="U61" s="26"/>
      <c r="W61" s="8"/>
      <c r="X61" s="26"/>
      <c r="Y61" s="8"/>
      <c r="Z61" s="8"/>
      <c r="AA61" s="26"/>
      <c r="AB61" s="8"/>
      <c r="AC61" s="8"/>
      <c r="AD61" s="26"/>
      <c r="AE61" s="8"/>
      <c r="AF61" s="8"/>
      <c r="AG61" s="8"/>
      <c r="AI61" s="26"/>
      <c r="AJ61" s="8"/>
      <c r="AK61" s="8"/>
      <c r="AL61" s="8"/>
      <c r="AM61" s="8"/>
      <c r="AN61" s="26"/>
      <c r="AO61" s="8"/>
      <c r="AP61" s="26"/>
    </row>
    <row r="62" spans="1:42" ht="12.75">
      <c r="A62">
        <v>1</v>
      </c>
      <c r="B62" s="5">
        <v>1997</v>
      </c>
      <c r="C62" s="5" t="s">
        <v>92</v>
      </c>
      <c r="D62" s="5" t="s">
        <v>93</v>
      </c>
      <c r="E62">
        <v>15</v>
      </c>
      <c r="F62" s="26">
        <v>13</v>
      </c>
      <c r="G62">
        <v>2</v>
      </c>
      <c r="H62" s="8">
        <v>0</v>
      </c>
      <c r="I62" s="26"/>
      <c r="J62">
        <v>2</v>
      </c>
      <c r="K62">
        <v>0</v>
      </c>
      <c r="L62" s="26"/>
      <c r="M62">
        <v>1</v>
      </c>
      <c r="N62">
        <v>0</v>
      </c>
      <c r="O62" s="26"/>
      <c r="P62">
        <v>1</v>
      </c>
      <c r="Q62">
        <v>0</v>
      </c>
      <c r="R62" s="26"/>
      <c r="S62">
        <v>1</v>
      </c>
      <c r="T62">
        <v>0</v>
      </c>
      <c r="U62" s="26"/>
      <c r="V62">
        <v>1</v>
      </c>
      <c r="W62">
        <v>0</v>
      </c>
      <c r="X62" s="26"/>
      <c r="Y62">
        <v>4</v>
      </c>
      <c r="Z62">
        <v>3</v>
      </c>
      <c r="AA62" s="26"/>
      <c r="AB62">
        <v>4</v>
      </c>
      <c r="AC62">
        <v>0</v>
      </c>
      <c r="AD62" s="26"/>
      <c r="AE62">
        <v>4</v>
      </c>
      <c r="AF62">
        <v>4</v>
      </c>
      <c r="AG62">
        <v>4</v>
      </c>
      <c r="AH62">
        <v>4</v>
      </c>
      <c r="AI62" s="26" t="s">
        <v>51</v>
      </c>
      <c r="AJ62">
        <v>1</v>
      </c>
      <c r="AK62">
        <v>2</v>
      </c>
      <c r="AL62">
        <v>1</v>
      </c>
      <c r="AM62">
        <v>1</v>
      </c>
      <c r="AN62" s="26" t="s">
        <v>51</v>
      </c>
      <c r="AO62">
        <v>2</v>
      </c>
      <c r="AP62" s="26"/>
    </row>
    <row r="63" spans="1:42" ht="12.75">
      <c r="A63">
        <f aca="true" t="shared" si="4" ref="A63:A104">1+A62</f>
        <v>2</v>
      </c>
      <c r="B63" s="5">
        <v>2241</v>
      </c>
      <c r="C63" s="5" t="s">
        <v>92</v>
      </c>
      <c r="D63" s="5" t="s">
        <v>105</v>
      </c>
      <c r="E63">
        <v>11</v>
      </c>
      <c r="F63" s="26">
        <v>13</v>
      </c>
      <c r="G63">
        <v>2</v>
      </c>
      <c r="H63" s="8">
        <v>2</v>
      </c>
      <c r="I63" s="26" t="s">
        <v>51</v>
      </c>
      <c r="J63">
        <v>2</v>
      </c>
      <c r="K63">
        <v>2</v>
      </c>
      <c r="L63" s="26" t="s">
        <v>51</v>
      </c>
      <c r="M63">
        <v>1</v>
      </c>
      <c r="N63">
        <v>1</v>
      </c>
      <c r="O63" s="26" t="s">
        <v>51</v>
      </c>
      <c r="P63">
        <v>1</v>
      </c>
      <c r="Q63">
        <v>1</v>
      </c>
      <c r="R63" s="26" t="s">
        <v>51</v>
      </c>
      <c r="S63">
        <v>1</v>
      </c>
      <c r="T63">
        <v>1</v>
      </c>
      <c r="U63" s="26" t="s">
        <v>51</v>
      </c>
      <c r="V63">
        <v>1</v>
      </c>
      <c r="W63">
        <v>1</v>
      </c>
      <c r="X63" s="26" t="s">
        <v>51</v>
      </c>
      <c r="Y63">
        <v>4</v>
      </c>
      <c r="Z63">
        <v>4</v>
      </c>
      <c r="AA63" s="26" t="s">
        <v>51</v>
      </c>
      <c r="AB63">
        <v>4</v>
      </c>
      <c r="AC63">
        <v>3</v>
      </c>
      <c r="AD63" s="26"/>
      <c r="AE63">
        <v>4</v>
      </c>
      <c r="AF63">
        <v>5</v>
      </c>
      <c r="AG63">
        <v>4</v>
      </c>
      <c r="AH63">
        <v>6</v>
      </c>
      <c r="AI63" s="26" t="s">
        <v>51</v>
      </c>
      <c r="AJ63">
        <v>1</v>
      </c>
      <c r="AK63">
        <v>2</v>
      </c>
      <c r="AL63">
        <v>1</v>
      </c>
      <c r="AM63">
        <v>1</v>
      </c>
      <c r="AN63" s="26" t="s">
        <v>51</v>
      </c>
      <c r="AO63">
        <v>9</v>
      </c>
      <c r="AP63" s="26"/>
    </row>
    <row r="64" spans="1:42" ht="12.75">
      <c r="A64">
        <f t="shared" si="4"/>
        <v>3</v>
      </c>
      <c r="B64" s="5">
        <v>5039</v>
      </c>
      <c r="C64" s="5" t="s">
        <v>92</v>
      </c>
      <c r="D64" s="5" t="s">
        <v>95</v>
      </c>
      <c r="E64">
        <v>36</v>
      </c>
      <c r="F64" s="26">
        <v>42</v>
      </c>
      <c r="G64">
        <v>2</v>
      </c>
      <c r="H64" s="8">
        <v>2</v>
      </c>
      <c r="I64" s="26" t="s">
        <v>51</v>
      </c>
      <c r="J64">
        <v>2</v>
      </c>
      <c r="K64">
        <v>2</v>
      </c>
      <c r="L64" s="26" t="s">
        <v>51</v>
      </c>
      <c r="M64">
        <v>1</v>
      </c>
      <c r="N64">
        <v>1</v>
      </c>
      <c r="O64" s="26" t="s">
        <v>51</v>
      </c>
      <c r="P64">
        <v>1</v>
      </c>
      <c r="Q64">
        <v>1</v>
      </c>
      <c r="R64" s="26" t="s">
        <v>51</v>
      </c>
      <c r="S64">
        <v>1</v>
      </c>
      <c r="T64">
        <v>1</v>
      </c>
      <c r="U64" s="26" t="s">
        <v>51</v>
      </c>
      <c r="V64">
        <v>1</v>
      </c>
      <c r="W64">
        <v>1</v>
      </c>
      <c r="X64" s="26" t="s">
        <v>51</v>
      </c>
      <c r="Y64">
        <v>4</v>
      </c>
      <c r="Z64">
        <v>4</v>
      </c>
      <c r="AA64" s="26" t="s">
        <v>51</v>
      </c>
      <c r="AB64">
        <v>4</v>
      </c>
      <c r="AC64">
        <v>19</v>
      </c>
      <c r="AD64" s="26" t="s">
        <v>51</v>
      </c>
      <c r="AE64">
        <v>4</v>
      </c>
      <c r="AF64">
        <v>7</v>
      </c>
      <c r="AG64">
        <v>4</v>
      </c>
      <c r="AH64">
        <v>4</v>
      </c>
      <c r="AI64" s="26" t="s">
        <v>51</v>
      </c>
      <c r="AJ64">
        <v>1</v>
      </c>
      <c r="AK64">
        <v>2</v>
      </c>
      <c r="AL64">
        <v>1</v>
      </c>
      <c r="AM64">
        <v>1</v>
      </c>
      <c r="AN64" s="26" t="s">
        <v>51</v>
      </c>
      <c r="AO64">
        <v>10</v>
      </c>
      <c r="AP64" s="26" t="s">
        <v>428</v>
      </c>
    </row>
    <row r="65" spans="1:42" ht="12.75">
      <c r="A65">
        <f t="shared" si="4"/>
        <v>4</v>
      </c>
      <c r="B65" s="5">
        <v>6158</v>
      </c>
      <c r="C65" s="5" t="s">
        <v>92</v>
      </c>
      <c r="D65" s="5" t="s">
        <v>115</v>
      </c>
      <c r="E65">
        <v>29</v>
      </c>
      <c r="F65" s="26">
        <v>41</v>
      </c>
      <c r="G65">
        <v>2</v>
      </c>
      <c r="H65" s="8">
        <v>2</v>
      </c>
      <c r="I65" s="26" t="s">
        <v>51</v>
      </c>
      <c r="J65">
        <v>2</v>
      </c>
      <c r="K65">
        <v>0</v>
      </c>
      <c r="L65" s="26"/>
      <c r="M65">
        <v>1</v>
      </c>
      <c r="N65">
        <v>0</v>
      </c>
      <c r="O65" s="26"/>
      <c r="P65">
        <v>1</v>
      </c>
      <c r="Q65">
        <v>0</v>
      </c>
      <c r="R65" s="26"/>
      <c r="S65">
        <v>1</v>
      </c>
      <c r="T65">
        <v>0</v>
      </c>
      <c r="U65" s="26"/>
      <c r="V65">
        <v>1</v>
      </c>
      <c r="W65">
        <v>0</v>
      </c>
      <c r="X65" s="26"/>
      <c r="Y65">
        <v>4</v>
      </c>
      <c r="Z65">
        <v>4</v>
      </c>
      <c r="AA65" s="26" t="s">
        <v>51</v>
      </c>
      <c r="AB65">
        <v>4</v>
      </c>
      <c r="AC65">
        <v>18</v>
      </c>
      <c r="AD65" s="26" t="s">
        <v>51</v>
      </c>
      <c r="AE65">
        <v>4</v>
      </c>
      <c r="AF65">
        <v>6</v>
      </c>
      <c r="AG65">
        <v>4</v>
      </c>
      <c r="AH65">
        <v>0</v>
      </c>
      <c r="AI65" s="26"/>
      <c r="AJ65">
        <v>1</v>
      </c>
      <c r="AK65">
        <v>2</v>
      </c>
      <c r="AL65">
        <v>1</v>
      </c>
      <c r="AM65">
        <v>1</v>
      </c>
      <c r="AN65" s="26" t="s">
        <v>51</v>
      </c>
      <c r="AO65">
        <v>4</v>
      </c>
      <c r="AP65" s="26"/>
    </row>
    <row r="66" spans="1:42" ht="12.75">
      <c r="A66">
        <f t="shared" si="4"/>
        <v>5</v>
      </c>
      <c r="B66" s="5">
        <v>6697</v>
      </c>
      <c r="C66" s="5" t="s">
        <v>92</v>
      </c>
      <c r="D66" s="5" t="s">
        <v>96</v>
      </c>
      <c r="E66">
        <v>57</v>
      </c>
      <c r="F66" s="26">
        <v>58</v>
      </c>
      <c r="G66">
        <v>2</v>
      </c>
      <c r="H66" s="8">
        <v>2</v>
      </c>
      <c r="I66" s="26" t="s">
        <v>51</v>
      </c>
      <c r="J66">
        <v>2</v>
      </c>
      <c r="K66">
        <v>0</v>
      </c>
      <c r="L66" s="26"/>
      <c r="M66">
        <v>1</v>
      </c>
      <c r="N66">
        <v>1</v>
      </c>
      <c r="O66" s="26" t="s">
        <v>51</v>
      </c>
      <c r="P66">
        <v>1</v>
      </c>
      <c r="Q66">
        <v>3</v>
      </c>
      <c r="R66" s="26" t="s">
        <v>51</v>
      </c>
      <c r="S66">
        <v>1</v>
      </c>
      <c r="T66">
        <v>1</v>
      </c>
      <c r="U66" s="26" t="s">
        <v>51</v>
      </c>
      <c r="V66">
        <v>1</v>
      </c>
      <c r="W66">
        <v>1</v>
      </c>
      <c r="X66" s="26" t="s">
        <v>51</v>
      </c>
      <c r="Y66">
        <v>4</v>
      </c>
      <c r="Z66">
        <v>4</v>
      </c>
      <c r="AA66" s="26" t="s">
        <v>51</v>
      </c>
      <c r="AB66">
        <v>4</v>
      </c>
      <c r="AC66">
        <v>27</v>
      </c>
      <c r="AD66" s="26" t="s">
        <v>51</v>
      </c>
      <c r="AE66">
        <v>4</v>
      </c>
      <c r="AF66">
        <v>7</v>
      </c>
      <c r="AG66">
        <v>4</v>
      </c>
      <c r="AH66">
        <v>7</v>
      </c>
      <c r="AI66" s="26" t="s">
        <v>51</v>
      </c>
      <c r="AJ66">
        <v>1</v>
      </c>
      <c r="AK66">
        <v>2</v>
      </c>
      <c r="AL66">
        <v>1</v>
      </c>
      <c r="AM66">
        <v>1</v>
      </c>
      <c r="AN66" s="26" t="s">
        <v>51</v>
      </c>
      <c r="AO66">
        <v>9</v>
      </c>
      <c r="AP66" s="26" t="s">
        <v>428</v>
      </c>
    </row>
    <row r="67" spans="1:42" ht="12.75">
      <c r="A67">
        <f t="shared" si="4"/>
        <v>6</v>
      </c>
      <c r="B67" s="113">
        <v>6895</v>
      </c>
      <c r="C67" s="113" t="s">
        <v>92</v>
      </c>
      <c r="D67" s="113" t="s">
        <v>447</v>
      </c>
      <c r="E67">
        <v>23</v>
      </c>
      <c r="F67" s="26">
        <v>23</v>
      </c>
      <c r="G67">
        <v>2</v>
      </c>
      <c r="H67" s="8">
        <v>0</v>
      </c>
      <c r="I67" s="26"/>
      <c r="J67">
        <v>2</v>
      </c>
      <c r="K67">
        <v>0</v>
      </c>
      <c r="L67" s="26"/>
      <c r="M67">
        <v>1</v>
      </c>
      <c r="N67">
        <v>0</v>
      </c>
      <c r="O67" s="26"/>
      <c r="P67">
        <v>1</v>
      </c>
      <c r="Q67">
        <v>0</v>
      </c>
      <c r="R67" s="26"/>
      <c r="S67">
        <v>1</v>
      </c>
      <c r="T67">
        <v>0</v>
      </c>
      <c r="U67" s="26"/>
      <c r="V67">
        <v>1</v>
      </c>
      <c r="W67">
        <v>0</v>
      </c>
      <c r="X67" s="26"/>
      <c r="Y67">
        <v>4</v>
      </c>
      <c r="Z67">
        <v>0</v>
      </c>
      <c r="AA67" s="26"/>
      <c r="AB67">
        <v>4</v>
      </c>
      <c r="AC67">
        <v>0</v>
      </c>
      <c r="AD67" s="26"/>
      <c r="AE67">
        <v>4</v>
      </c>
      <c r="AF67">
        <v>0</v>
      </c>
      <c r="AG67">
        <v>4</v>
      </c>
      <c r="AH67">
        <v>0</v>
      </c>
      <c r="AI67" s="26"/>
      <c r="AJ67">
        <v>1</v>
      </c>
      <c r="AK67">
        <v>0</v>
      </c>
      <c r="AL67">
        <v>1</v>
      </c>
      <c r="AM67">
        <v>0</v>
      </c>
      <c r="AN67" s="26"/>
      <c r="AO67">
        <v>0</v>
      </c>
      <c r="AP67" s="26"/>
    </row>
    <row r="68" spans="1:42" ht="12.75">
      <c r="A68">
        <f t="shared" si="4"/>
        <v>7</v>
      </c>
      <c r="B68" s="113">
        <v>7245</v>
      </c>
      <c r="C68" s="113" t="s">
        <v>92</v>
      </c>
      <c r="D68" s="139" t="s">
        <v>417</v>
      </c>
      <c r="E68">
        <v>21</v>
      </c>
      <c r="F68" s="26">
        <v>27</v>
      </c>
      <c r="G68">
        <v>2</v>
      </c>
      <c r="H68" s="8">
        <v>0</v>
      </c>
      <c r="I68" s="26"/>
      <c r="J68">
        <v>2</v>
      </c>
      <c r="K68">
        <v>0</v>
      </c>
      <c r="L68" s="26"/>
      <c r="M68">
        <v>1</v>
      </c>
      <c r="N68">
        <v>0</v>
      </c>
      <c r="O68" s="26"/>
      <c r="P68">
        <v>1</v>
      </c>
      <c r="Q68">
        <v>0</v>
      </c>
      <c r="R68" s="26"/>
      <c r="S68">
        <v>1</v>
      </c>
      <c r="T68">
        <v>0</v>
      </c>
      <c r="U68" s="26"/>
      <c r="V68">
        <v>1</v>
      </c>
      <c r="W68">
        <v>0</v>
      </c>
      <c r="X68" s="26"/>
      <c r="Y68">
        <v>4</v>
      </c>
      <c r="Z68">
        <v>4</v>
      </c>
      <c r="AA68" s="26" t="s">
        <v>51</v>
      </c>
      <c r="AB68">
        <v>4</v>
      </c>
      <c r="AC68">
        <v>2</v>
      </c>
      <c r="AD68" s="26"/>
      <c r="AE68">
        <v>4</v>
      </c>
      <c r="AF68">
        <v>0</v>
      </c>
      <c r="AG68">
        <v>4</v>
      </c>
      <c r="AH68">
        <v>0</v>
      </c>
      <c r="AI68" s="26"/>
      <c r="AJ68">
        <v>1</v>
      </c>
      <c r="AK68">
        <v>1</v>
      </c>
      <c r="AL68">
        <v>1</v>
      </c>
      <c r="AM68">
        <v>0</v>
      </c>
      <c r="AN68" s="26"/>
      <c r="AO68">
        <v>1</v>
      </c>
      <c r="AP68" s="26"/>
    </row>
    <row r="69" spans="1:42" ht="12.75">
      <c r="A69">
        <f t="shared" si="4"/>
        <v>8</v>
      </c>
      <c r="B69" s="113">
        <v>444</v>
      </c>
      <c r="C69" s="113" t="s">
        <v>98</v>
      </c>
      <c r="D69" s="113" t="s">
        <v>422</v>
      </c>
      <c r="E69">
        <v>20</v>
      </c>
      <c r="F69" s="26">
        <v>20</v>
      </c>
      <c r="G69">
        <v>2</v>
      </c>
      <c r="H69" s="8">
        <v>0</v>
      </c>
      <c r="I69" s="26"/>
      <c r="J69">
        <v>2</v>
      </c>
      <c r="K69">
        <v>0</v>
      </c>
      <c r="L69" s="26"/>
      <c r="M69">
        <v>1</v>
      </c>
      <c r="N69">
        <v>0</v>
      </c>
      <c r="O69" s="26"/>
      <c r="P69">
        <v>1</v>
      </c>
      <c r="Q69">
        <v>0</v>
      </c>
      <c r="R69" s="26"/>
      <c r="S69">
        <v>1</v>
      </c>
      <c r="T69">
        <v>0</v>
      </c>
      <c r="U69" s="26"/>
      <c r="V69">
        <v>1</v>
      </c>
      <c r="W69">
        <v>0</v>
      </c>
      <c r="X69" s="26"/>
      <c r="Y69">
        <v>4</v>
      </c>
      <c r="Z69">
        <v>0</v>
      </c>
      <c r="AA69" s="26"/>
      <c r="AB69">
        <v>4</v>
      </c>
      <c r="AC69">
        <v>0</v>
      </c>
      <c r="AD69" s="26"/>
      <c r="AE69">
        <v>4</v>
      </c>
      <c r="AF69">
        <v>0</v>
      </c>
      <c r="AG69">
        <v>4</v>
      </c>
      <c r="AH69">
        <v>0</v>
      </c>
      <c r="AI69" s="26"/>
      <c r="AJ69">
        <v>1</v>
      </c>
      <c r="AK69">
        <v>0</v>
      </c>
      <c r="AL69">
        <v>1</v>
      </c>
      <c r="AM69">
        <v>0</v>
      </c>
      <c r="AN69" s="26"/>
      <c r="AO69">
        <v>0</v>
      </c>
      <c r="AP69" s="26"/>
    </row>
    <row r="70" spans="1:42" ht="12.75">
      <c r="A70">
        <f t="shared" si="4"/>
        <v>9</v>
      </c>
      <c r="B70" s="5">
        <v>4391</v>
      </c>
      <c r="C70" s="5" t="s">
        <v>98</v>
      </c>
      <c r="D70" s="5" t="s">
        <v>100</v>
      </c>
      <c r="E70">
        <v>34</v>
      </c>
      <c r="F70" s="26">
        <v>29</v>
      </c>
      <c r="G70">
        <v>2</v>
      </c>
      <c r="H70" s="8">
        <v>2</v>
      </c>
      <c r="I70" s="26" t="s">
        <v>51</v>
      </c>
      <c r="J70">
        <v>2</v>
      </c>
      <c r="K70">
        <v>2</v>
      </c>
      <c r="L70" s="26" t="s">
        <v>51</v>
      </c>
      <c r="M70">
        <v>1</v>
      </c>
      <c r="N70">
        <v>1</v>
      </c>
      <c r="O70" s="26" t="s">
        <v>51</v>
      </c>
      <c r="P70">
        <v>1</v>
      </c>
      <c r="Q70">
        <v>1</v>
      </c>
      <c r="R70" s="26" t="s">
        <v>51</v>
      </c>
      <c r="S70">
        <v>1</v>
      </c>
      <c r="T70">
        <v>1</v>
      </c>
      <c r="U70" s="26" t="s">
        <v>51</v>
      </c>
      <c r="V70">
        <v>1</v>
      </c>
      <c r="W70">
        <v>1</v>
      </c>
      <c r="X70" s="26" t="s">
        <v>51</v>
      </c>
      <c r="Y70">
        <v>4</v>
      </c>
      <c r="Z70">
        <v>4</v>
      </c>
      <c r="AA70" s="26" t="s">
        <v>51</v>
      </c>
      <c r="AB70">
        <v>4</v>
      </c>
      <c r="AC70">
        <v>5</v>
      </c>
      <c r="AD70" s="26" t="s">
        <v>51</v>
      </c>
      <c r="AE70">
        <v>4</v>
      </c>
      <c r="AF70">
        <v>7</v>
      </c>
      <c r="AG70">
        <v>4</v>
      </c>
      <c r="AH70">
        <v>6</v>
      </c>
      <c r="AI70" s="26" t="s">
        <v>51</v>
      </c>
      <c r="AJ70">
        <v>1</v>
      </c>
      <c r="AK70">
        <v>2</v>
      </c>
      <c r="AL70">
        <v>1</v>
      </c>
      <c r="AM70">
        <v>1</v>
      </c>
      <c r="AN70" s="26" t="s">
        <v>51</v>
      </c>
      <c r="AO70">
        <v>10</v>
      </c>
      <c r="AP70" s="26" t="s">
        <v>428</v>
      </c>
    </row>
    <row r="71" spans="1:42" ht="12.75">
      <c r="A71">
        <f t="shared" si="4"/>
        <v>10</v>
      </c>
      <c r="B71" s="5">
        <v>5380</v>
      </c>
      <c r="C71" s="5" t="s">
        <v>98</v>
      </c>
      <c r="D71" s="5" t="s">
        <v>101</v>
      </c>
      <c r="E71">
        <v>12</v>
      </c>
      <c r="F71" s="26">
        <v>22</v>
      </c>
      <c r="G71">
        <v>2</v>
      </c>
      <c r="H71" s="8">
        <v>2</v>
      </c>
      <c r="I71" s="26" t="s">
        <v>51</v>
      </c>
      <c r="J71">
        <v>2</v>
      </c>
      <c r="K71">
        <v>0</v>
      </c>
      <c r="L71" s="26"/>
      <c r="M71">
        <v>1</v>
      </c>
      <c r="N71">
        <v>1</v>
      </c>
      <c r="O71" s="26" t="s">
        <v>51</v>
      </c>
      <c r="P71">
        <v>1</v>
      </c>
      <c r="Q71">
        <v>0</v>
      </c>
      <c r="R71" s="26"/>
      <c r="S71">
        <v>1</v>
      </c>
      <c r="T71">
        <v>1</v>
      </c>
      <c r="U71" s="26" t="s">
        <v>51</v>
      </c>
      <c r="V71">
        <v>1</v>
      </c>
      <c r="W71">
        <v>0</v>
      </c>
      <c r="X71" s="26"/>
      <c r="Y71">
        <v>4</v>
      </c>
      <c r="Z71">
        <v>4</v>
      </c>
      <c r="AA71" s="26" t="s">
        <v>51</v>
      </c>
      <c r="AB71">
        <v>4</v>
      </c>
      <c r="AC71">
        <v>8</v>
      </c>
      <c r="AD71" s="26" t="s">
        <v>51</v>
      </c>
      <c r="AE71">
        <v>4</v>
      </c>
      <c r="AF71">
        <v>4</v>
      </c>
      <c r="AG71">
        <v>4</v>
      </c>
      <c r="AH71">
        <v>4</v>
      </c>
      <c r="AI71" s="26" t="s">
        <v>51</v>
      </c>
      <c r="AJ71">
        <v>1</v>
      </c>
      <c r="AK71">
        <v>2</v>
      </c>
      <c r="AL71">
        <v>1</v>
      </c>
      <c r="AM71">
        <v>1</v>
      </c>
      <c r="AN71" s="26" t="s">
        <v>51</v>
      </c>
      <c r="AO71">
        <v>7</v>
      </c>
      <c r="AP71" s="26" t="s">
        <v>429</v>
      </c>
    </row>
    <row r="72" spans="1:42" ht="12.75">
      <c r="A72">
        <f t="shared" si="4"/>
        <v>11</v>
      </c>
      <c r="B72" s="5">
        <v>6157</v>
      </c>
      <c r="C72" s="5" t="s">
        <v>98</v>
      </c>
      <c r="D72" s="5" t="s">
        <v>388</v>
      </c>
      <c r="E72">
        <v>23</v>
      </c>
      <c r="F72" s="26">
        <v>26</v>
      </c>
      <c r="G72">
        <v>2</v>
      </c>
      <c r="H72" s="8">
        <v>2</v>
      </c>
      <c r="I72" s="26" t="s">
        <v>51</v>
      </c>
      <c r="J72">
        <v>2</v>
      </c>
      <c r="K72">
        <v>2</v>
      </c>
      <c r="L72" s="26" t="s">
        <v>51</v>
      </c>
      <c r="M72">
        <v>1</v>
      </c>
      <c r="N72">
        <v>1</v>
      </c>
      <c r="O72" s="26" t="s">
        <v>51</v>
      </c>
      <c r="P72">
        <v>1</v>
      </c>
      <c r="Q72">
        <v>2</v>
      </c>
      <c r="R72" s="26" t="s">
        <v>51</v>
      </c>
      <c r="S72">
        <v>1</v>
      </c>
      <c r="T72">
        <v>1</v>
      </c>
      <c r="U72" s="26" t="s">
        <v>51</v>
      </c>
      <c r="V72">
        <v>1</v>
      </c>
      <c r="W72">
        <v>1</v>
      </c>
      <c r="X72" s="26" t="s">
        <v>51</v>
      </c>
      <c r="Y72">
        <v>4</v>
      </c>
      <c r="Z72">
        <v>4</v>
      </c>
      <c r="AA72" s="26" t="s">
        <v>51</v>
      </c>
      <c r="AB72">
        <v>4</v>
      </c>
      <c r="AC72">
        <v>8</v>
      </c>
      <c r="AD72" s="26" t="s">
        <v>51</v>
      </c>
      <c r="AE72">
        <v>4</v>
      </c>
      <c r="AF72">
        <v>5</v>
      </c>
      <c r="AG72">
        <v>4</v>
      </c>
      <c r="AH72">
        <v>6</v>
      </c>
      <c r="AI72" s="26" t="s">
        <v>51</v>
      </c>
      <c r="AJ72">
        <v>1</v>
      </c>
      <c r="AK72">
        <v>2</v>
      </c>
      <c r="AL72">
        <v>1</v>
      </c>
      <c r="AM72">
        <v>1</v>
      </c>
      <c r="AN72" s="26" t="s">
        <v>51</v>
      </c>
      <c r="AO72">
        <v>10</v>
      </c>
      <c r="AP72" s="26" t="s">
        <v>428</v>
      </c>
    </row>
    <row r="73" spans="1:42" ht="12.75">
      <c r="A73">
        <f t="shared" si="4"/>
        <v>12</v>
      </c>
      <c r="B73" s="112">
        <v>6472</v>
      </c>
      <c r="C73" s="112" t="s">
        <v>98</v>
      </c>
      <c r="D73" s="112" t="s">
        <v>403</v>
      </c>
      <c r="E73">
        <v>31</v>
      </c>
      <c r="F73" s="26">
        <v>31</v>
      </c>
      <c r="G73">
        <v>2</v>
      </c>
      <c r="H73" s="8">
        <v>2</v>
      </c>
      <c r="I73" s="26" t="s">
        <v>51</v>
      </c>
      <c r="J73">
        <v>2</v>
      </c>
      <c r="K73">
        <v>2</v>
      </c>
      <c r="L73" s="26" t="s">
        <v>51</v>
      </c>
      <c r="M73">
        <v>1</v>
      </c>
      <c r="N73">
        <v>0</v>
      </c>
      <c r="O73" s="26"/>
      <c r="P73">
        <v>1</v>
      </c>
      <c r="Q73">
        <v>0</v>
      </c>
      <c r="R73" s="26"/>
      <c r="S73">
        <v>1</v>
      </c>
      <c r="T73">
        <v>0</v>
      </c>
      <c r="U73" s="26"/>
      <c r="V73">
        <v>1</v>
      </c>
      <c r="W73">
        <v>0</v>
      </c>
      <c r="X73" s="26"/>
      <c r="Y73">
        <v>4</v>
      </c>
      <c r="Z73">
        <v>0</v>
      </c>
      <c r="AA73" s="26"/>
      <c r="AB73">
        <v>4</v>
      </c>
      <c r="AC73">
        <v>0</v>
      </c>
      <c r="AD73" s="26"/>
      <c r="AE73">
        <v>4</v>
      </c>
      <c r="AF73">
        <v>0</v>
      </c>
      <c r="AG73">
        <v>4</v>
      </c>
      <c r="AH73">
        <v>4</v>
      </c>
      <c r="AI73" s="26"/>
      <c r="AJ73">
        <v>1</v>
      </c>
      <c r="AK73">
        <v>0</v>
      </c>
      <c r="AL73">
        <v>1</v>
      </c>
      <c r="AM73">
        <v>0</v>
      </c>
      <c r="AN73" s="26"/>
      <c r="AO73">
        <v>2</v>
      </c>
      <c r="AP73" s="26"/>
    </row>
    <row r="74" spans="1:42" ht="12.75">
      <c r="A74">
        <f t="shared" si="4"/>
        <v>13</v>
      </c>
      <c r="B74" s="5">
        <v>7230</v>
      </c>
      <c r="C74" s="5" t="s">
        <v>98</v>
      </c>
      <c r="D74" s="5" t="s">
        <v>102</v>
      </c>
      <c r="E74">
        <v>30</v>
      </c>
      <c r="F74" s="26">
        <v>11</v>
      </c>
      <c r="G74">
        <v>2</v>
      </c>
      <c r="H74" s="8">
        <v>1</v>
      </c>
      <c r="I74" s="26"/>
      <c r="J74">
        <v>2</v>
      </c>
      <c r="K74">
        <v>0</v>
      </c>
      <c r="L74" s="26"/>
      <c r="M74">
        <v>1</v>
      </c>
      <c r="N74">
        <v>0</v>
      </c>
      <c r="O74" s="26"/>
      <c r="P74">
        <v>1</v>
      </c>
      <c r="Q74">
        <v>0</v>
      </c>
      <c r="R74" s="26"/>
      <c r="S74">
        <v>1</v>
      </c>
      <c r="T74">
        <v>0</v>
      </c>
      <c r="U74" s="26"/>
      <c r="V74">
        <v>1</v>
      </c>
      <c r="W74">
        <v>0</v>
      </c>
      <c r="X74" s="26"/>
      <c r="Y74">
        <v>4</v>
      </c>
      <c r="Z74">
        <v>4</v>
      </c>
      <c r="AA74" s="26" t="s">
        <v>51</v>
      </c>
      <c r="AB74">
        <v>4</v>
      </c>
      <c r="AC74">
        <v>0</v>
      </c>
      <c r="AD74" s="26"/>
      <c r="AE74">
        <v>4</v>
      </c>
      <c r="AF74">
        <v>5</v>
      </c>
      <c r="AG74">
        <v>4</v>
      </c>
      <c r="AH74">
        <v>6</v>
      </c>
      <c r="AI74" s="26" t="s">
        <v>51</v>
      </c>
      <c r="AJ74">
        <v>1</v>
      </c>
      <c r="AK74">
        <v>1</v>
      </c>
      <c r="AL74">
        <v>1</v>
      </c>
      <c r="AM74">
        <v>1</v>
      </c>
      <c r="AN74" s="26" t="s">
        <v>51</v>
      </c>
      <c r="AO74">
        <v>3</v>
      </c>
      <c r="AP74" s="26"/>
    </row>
    <row r="75" spans="1:42" ht="12.75">
      <c r="A75">
        <f t="shared" si="4"/>
        <v>14</v>
      </c>
      <c r="B75" s="5">
        <v>8495</v>
      </c>
      <c r="C75" s="5" t="s">
        <v>98</v>
      </c>
      <c r="D75" s="5" t="s">
        <v>103</v>
      </c>
      <c r="E75">
        <v>26</v>
      </c>
      <c r="F75" s="26">
        <v>25</v>
      </c>
      <c r="G75">
        <v>2</v>
      </c>
      <c r="H75" s="8">
        <v>2</v>
      </c>
      <c r="I75" s="26" t="s">
        <v>51</v>
      </c>
      <c r="J75">
        <v>2</v>
      </c>
      <c r="K75">
        <v>0</v>
      </c>
      <c r="L75" s="26"/>
      <c r="M75">
        <v>1</v>
      </c>
      <c r="N75">
        <v>1</v>
      </c>
      <c r="O75" s="26" t="s">
        <v>51</v>
      </c>
      <c r="P75">
        <v>1</v>
      </c>
      <c r="Q75">
        <v>2</v>
      </c>
      <c r="R75" s="26" t="s">
        <v>51</v>
      </c>
      <c r="S75">
        <v>1</v>
      </c>
      <c r="T75">
        <v>1</v>
      </c>
      <c r="U75" s="26" t="s">
        <v>51</v>
      </c>
      <c r="V75">
        <v>1</v>
      </c>
      <c r="W75">
        <v>1</v>
      </c>
      <c r="X75" s="26" t="s">
        <v>51</v>
      </c>
      <c r="Y75">
        <v>4</v>
      </c>
      <c r="Z75">
        <v>4</v>
      </c>
      <c r="AA75" s="26" t="s">
        <v>51</v>
      </c>
      <c r="AB75">
        <v>4</v>
      </c>
      <c r="AC75">
        <v>5</v>
      </c>
      <c r="AD75" s="26" t="s">
        <v>51</v>
      </c>
      <c r="AE75">
        <v>4</v>
      </c>
      <c r="AF75">
        <v>6</v>
      </c>
      <c r="AG75">
        <v>4</v>
      </c>
      <c r="AH75">
        <v>5</v>
      </c>
      <c r="AI75" s="26" t="s">
        <v>51</v>
      </c>
      <c r="AJ75">
        <v>1</v>
      </c>
      <c r="AK75">
        <v>2</v>
      </c>
      <c r="AL75">
        <v>1</v>
      </c>
      <c r="AM75">
        <v>1</v>
      </c>
      <c r="AN75" s="26" t="s">
        <v>51</v>
      </c>
      <c r="AO75">
        <v>9</v>
      </c>
      <c r="AP75" s="26" t="s">
        <v>428</v>
      </c>
    </row>
    <row r="76" spans="1:42" ht="12.75">
      <c r="A76">
        <f t="shared" si="4"/>
        <v>15</v>
      </c>
      <c r="B76" s="5">
        <v>3471</v>
      </c>
      <c r="C76" s="111" t="s">
        <v>104</v>
      </c>
      <c r="D76" s="5" t="s">
        <v>106</v>
      </c>
      <c r="E76">
        <v>55</v>
      </c>
      <c r="F76" s="26">
        <v>48</v>
      </c>
      <c r="G76">
        <v>2</v>
      </c>
      <c r="H76" s="8">
        <v>2</v>
      </c>
      <c r="I76" s="26" t="s">
        <v>51</v>
      </c>
      <c r="J76">
        <v>2</v>
      </c>
      <c r="K76">
        <v>2</v>
      </c>
      <c r="L76" s="26" t="s">
        <v>51</v>
      </c>
      <c r="M76">
        <v>1</v>
      </c>
      <c r="N76">
        <v>0</v>
      </c>
      <c r="O76" s="26"/>
      <c r="P76">
        <v>1</v>
      </c>
      <c r="Q76">
        <v>0</v>
      </c>
      <c r="R76" s="26"/>
      <c r="S76">
        <v>1</v>
      </c>
      <c r="T76">
        <v>1</v>
      </c>
      <c r="U76" s="26" t="s">
        <v>51</v>
      </c>
      <c r="V76">
        <v>1</v>
      </c>
      <c r="W76">
        <v>0</v>
      </c>
      <c r="X76" s="26"/>
      <c r="Y76">
        <v>4</v>
      </c>
      <c r="Z76">
        <v>0</v>
      </c>
      <c r="AA76" s="26"/>
      <c r="AB76">
        <v>4</v>
      </c>
      <c r="AC76">
        <v>0</v>
      </c>
      <c r="AD76" s="26"/>
      <c r="AE76">
        <v>4</v>
      </c>
      <c r="AF76">
        <v>5</v>
      </c>
      <c r="AG76">
        <v>4</v>
      </c>
      <c r="AH76">
        <v>5</v>
      </c>
      <c r="AI76" s="26" t="s">
        <v>51</v>
      </c>
      <c r="AJ76">
        <v>1</v>
      </c>
      <c r="AK76">
        <v>2</v>
      </c>
      <c r="AL76">
        <v>1</v>
      </c>
      <c r="AM76">
        <v>1</v>
      </c>
      <c r="AN76" s="26" t="s">
        <v>51</v>
      </c>
      <c r="AO76">
        <v>5</v>
      </c>
      <c r="AP76" s="26" t="s">
        <v>427</v>
      </c>
    </row>
    <row r="77" spans="1:42" ht="12.75">
      <c r="A77">
        <f t="shared" si="4"/>
        <v>16</v>
      </c>
      <c r="B77" s="5">
        <v>7086</v>
      </c>
      <c r="C77" s="5" t="s">
        <v>104</v>
      </c>
      <c r="D77" s="5" t="s">
        <v>107</v>
      </c>
      <c r="E77">
        <v>29</v>
      </c>
      <c r="F77" s="26">
        <v>35</v>
      </c>
      <c r="G77">
        <v>2</v>
      </c>
      <c r="H77" s="8">
        <v>2</v>
      </c>
      <c r="I77" s="26" t="s">
        <v>51</v>
      </c>
      <c r="J77">
        <v>2</v>
      </c>
      <c r="K77">
        <v>3</v>
      </c>
      <c r="L77" s="26" t="s">
        <v>51</v>
      </c>
      <c r="M77">
        <v>1</v>
      </c>
      <c r="N77">
        <v>1</v>
      </c>
      <c r="O77" s="26" t="s">
        <v>51</v>
      </c>
      <c r="P77">
        <v>1</v>
      </c>
      <c r="Q77">
        <v>0</v>
      </c>
      <c r="R77" s="26"/>
      <c r="S77">
        <v>1</v>
      </c>
      <c r="T77">
        <v>1</v>
      </c>
      <c r="U77" s="26" t="s">
        <v>51</v>
      </c>
      <c r="V77">
        <v>1</v>
      </c>
      <c r="W77">
        <v>1</v>
      </c>
      <c r="X77" s="26" t="s">
        <v>51</v>
      </c>
      <c r="Y77">
        <v>4</v>
      </c>
      <c r="Z77">
        <v>4</v>
      </c>
      <c r="AA77" s="26" t="s">
        <v>51</v>
      </c>
      <c r="AB77">
        <v>4</v>
      </c>
      <c r="AC77">
        <v>16</v>
      </c>
      <c r="AD77" s="26" t="s">
        <v>51</v>
      </c>
      <c r="AE77">
        <v>4</v>
      </c>
      <c r="AF77">
        <v>6</v>
      </c>
      <c r="AG77">
        <v>4</v>
      </c>
      <c r="AH77">
        <v>4</v>
      </c>
      <c r="AI77" s="26" t="s">
        <v>51</v>
      </c>
      <c r="AJ77">
        <v>1</v>
      </c>
      <c r="AK77">
        <v>2</v>
      </c>
      <c r="AL77">
        <v>1</v>
      </c>
      <c r="AM77">
        <v>1</v>
      </c>
      <c r="AN77" s="26" t="s">
        <v>51</v>
      </c>
      <c r="AO77">
        <v>9</v>
      </c>
      <c r="AP77" s="26" t="s">
        <v>428</v>
      </c>
    </row>
    <row r="78" spans="1:42" ht="12.75">
      <c r="A78">
        <f t="shared" si="4"/>
        <v>17</v>
      </c>
      <c r="B78" s="123">
        <v>8782</v>
      </c>
      <c r="C78" s="123" t="s">
        <v>104</v>
      </c>
      <c r="D78" s="123" t="s">
        <v>108</v>
      </c>
      <c r="E78">
        <v>10</v>
      </c>
      <c r="F78" s="26">
        <v>0</v>
      </c>
      <c r="G78">
        <v>2</v>
      </c>
      <c r="H78">
        <v>0</v>
      </c>
      <c r="I78" s="26"/>
      <c r="J78">
        <v>2</v>
      </c>
      <c r="K78">
        <v>0</v>
      </c>
      <c r="L78" s="26"/>
      <c r="M78">
        <v>1</v>
      </c>
      <c r="N78">
        <v>0</v>
      </c>
      <c r="O78" s="26"/>
      <c r="P78">
        <v>1</v>
      </c>
      <c r="Q78">
        <v>0</v>
      </c>
      <c r="R78" s="26"/>
      <c r="S78">
        <v>1</v>
      </c>
      <c r="T78">
        <v>0</v>
      </c>
      <c r="U78" s="26"/>
      <c r="V78">
        <v>1</v>
      </c>
      <c r="W78">
        <v>0</v>
      </c>
      <c r="X78" s="26"/>
      <c r="Y78">
        <v>4</v>
      </c>
      <c r="Z78">
        <v>0</v>
      </c>
      <c r="AA78" s="26"/>
      <c r="AB78">
        <v>4</v>
      </c>
      <c r="AC78">
        <v>0</v>
      </c>
      <c r="AD78" s="26"/>
      <c r="AE78">
        <v>4</v>
      </c>
      <c r="AF78">
        <v>0</v>
      </c>
      <c r="AG78">
        <v>4</v>
      </c>
      <c r="AH78">
        <v>0</v>
      </c>
      <c r="AI78" s="26"/>
      <c r="AJ78">
        <v>1</v>
      </c>
      <c r="AK78">
        <v>0</v>
      </c>
      <c r="AL78">
        <v>1</v>
      </c>
      <c r="AM78">
        <v>0</v>
      </c>
      <c r="AN78" s="26"/>
      <c r="AO78" s="88">
        <v>0</v>
      </c>
      <c r="AP78" s="26"/>
    </row>
    <row r="79" spans="1:42" ht="12.75">
      <c r="A79">
        <f t="shared" si="4"/>
        <v>18</v>
      </c>
      <c r="B79" s="5">
        <v>8969</v>
      </c>
      <c r="C79" s="5" t="s">
        <v>104</v>
      </c>
      <c r="D79" s="5" t="s">
        <v>109</v>
      </c>
      <c r="E79">
        <v>17</v>
      </c>
      <c r="F79" s="26">
        <v>25</v>
      </c>
      <c r="G79">
        <v>2</v>
      </c>
      <c r="H79" s="8">
        <v>2</v>
      </c>
      <c r="I79" s="26" t="s">
        <v>51</v>
      </c>
      <c r="J79">
        <v>2</v>
      </c>
      <c r="K79">
        <v>0</v>
      </c>
      <c r="L79" s="26"/>
      <c r="M79">
        <v>1</v>
      </c>
      <c r="N79">
        <v>1</v>
      </c>
      <c r="O79" s="26" t="s">
        <v>51</v>
      </c>
      <c r="P79">
        <v>1</v>
      </c>
      <c r="Q79">
        <v>2</v>
      </c>
      <c r="R79" s="26" t="s">
        <v>51</v>
      </c>
      <c r="S79">
        <v>1</v>
      </c>
      <c r="T79">
        <v>1</v>
      </c>
      <c r="U79" s="26" t="s">
        <v>51</v>
      </c>
      <c r="V79">
        <v>1</v>
      </c>
      <c r="W79">
        <v>1</v>
      </c>
      <c r="X79" s="26" t="s">
        <v>51</v>
      </c>
      <c r="Y79">
        <v>4</v>
      </c>
      <c r="Z79">
        <v>4</v>
      </c>
      <c r="AA79" s="26" t="s">
        <v>51</v>
      </c>
      <c r="AB79">
        <v>4</v>
      </c>
      <c r="AC79">
        <v>13</v>
      </c>
      <c r="AD79" s="26" t="s">
        <v>51</v>
      </c>
      <c r="AE79">
        <v>4</v>
      </c>
      <c r="AF79">
        <v>7</v>
      </c>
      <c r="AG79">
        <v>4</v>
      </c>
      <c r="AH79">
        <v>5</v>
      </c>
      <c r="AI79" s="26" t="s">
        <v>51</v>
      </c>
      <c r="AJ79">
        <v>1</v>
      </c>
      <c r="AK79">
        <v>2</v>
      </c>
      <c r="AL79">
        <v>1</v>
      </c>
      <c r="AM79">
        <v>1</v>
      </c>
      <c r="AN79" s="26" t="s">
        <v>51</v>
      </c>
      <c r="AO79">
        <v>9</v>
      </c>
      <c r="AP79" s="26" t="s">
        <v>428</v>
      </c>
    </row>
    <row r="80" spans="1:42" ht="12.75">
      <c r="A80">
        <f t="shared" si="4"/>
        <v>19</v>
      </c>
      <c r="B80" s="5">
        <v>9004</v>
      </c>
      <c r="C80" s="5" t="s">
        <v>104</v>
      </c>
      <c r="D80" s="5" t="s">
        <v>110</v>
      </c>
      <c r="E80">
        <v>39</v>
      </c>
      <c r="F80" s="26">
        <v>40</v>
      </c>
      <c r="G80">
        <v>2</v>
      </c>
      <c r="H80" s="8">
        <v>2</v>
      </c>
      <c r="I80" s="26" t="s">
        <v>51</v>
      </c>
      <c r="J80">
        <v>2</v>
      </c>
      <c r="K80">
        <v>3</v>
      </c>
      <c r="L80" s="26" t="s">
        <v>51</v>
      </c>
      <c r="M80">
        <v>1</v>
      </c>
      <c r="N80">
        <v>1</v>
      </c>
      <c r="O80" s="26" t="s">
        <v>51</v>
      </c>
      <c r="P80">
        <v>1</v>
      </c>
      <c r="Q80">
        <v>0</v>
      </c>
      <c r="R80" s="26"/>
      <c r="S80">
        <v>1</v>
      </c>
      <c r="T80">
        <v>1</v>
      </c>
      <c r="U80" s="26" t="s">
        <v>51</v>
      </c>
      <c r="V80">
        <v>1</v>
      </c>
      <c r="W80">
        <v>1</v>
      </c>
      <c r="X80" s="26" t="s">
        <v>51</v>
      </c>
      <c r="Y80">
        <v>4</v>
      </c>
      <c r="Z80">
        <v>4</v>
      </c>
      <c r="AA80" s="26" t="s">
        <v>51</v>
      </c>
      <c r="AB80">
        <v>4</v>
      </c>
      <c r="AC80">
        <v>7</v>
      </c>
      <c r="AD80" s="26" t="s">
        <v>51</v>
      </c>
      <c r="AE80">
        <v>4</v>
      </c>
      <c r="AF80">
        <v>5</v>
      </c>
      <c r="AG80">
        <v>4</v>
      </c>
      <c r="AH80">
        <v>4</v>
      </c>
      <c r="AI80" s="26" t="s">
        <v>51</v>
      </c>
      <c r="AJ80">
        <v>1</v>
      </c>
      <c r="AK80">
        <v>2</v>
      </c>
      <c r="AL80">
        <v>1</v>
      </c>
      <c r="AM80">
        <v>1</v>
      </c>
      <c r="AN80" s="26" t="s">
        <v>51</v>
      </c>
      <c r="AO80">
        <v>9</v>
      </c>
      <c r="AP80" s="26" t="s">
        <v>428</v>
      </c>
    </row>
    <row r="81" spans="1:42" ht="12.75">
      <c r="A81">
        <f t="shared" si="4"/>
        <v>20</v>
      </c>
      <c r="B81" s="5">
        <v>288</v>
      </c>
      <c r="C81" s="5" t="s">
        <v>111</v>
      </c>
      <c r="D81" s="5" t="s">
        <v>112</v>
      </c>
      <c r="E81">
        <v>31</v>
      </c>
      <c r="F81" s="26">
        <v>28</v>
      </c>
      <c r="G81">
        <v>2</v>
      </c>
      <c r="H81" s="8">
        <v>2</v>
      </c>
      <c r="I81" s="26" t="s">
        <v>51</v>
      </c>
      <c r="J81">
        <v>2</v>
      </c>
      <c r="K81">
        <v>2</v>
      </c>
      <c r="L81" s="26" t="s">
        <v>51</v>
      </c>
      <c r="M81">
        <v>1</v>
      </c>
      <c r="N81">
        <v>1</v>
      </c>
      <c r="O81" s="26" t="s">
        <v>51</v>
      </c>
      <c r="P81">
        <v>1</v>
      </c>
      <c r="Q81">
        <v>0</v>
      </c>
      <c r="R81" s="26"/>
      <c r="S81">
        <v>1</v>
      </c>
      <c r="T81">
        <v>1</v>
      </c>
      <c r="U81" s="26" t="s">
        <v>51</v>
      </c>
      <c r="V81">
        <v>1</v>
      </c>
      <c r="W81">
        <v>1</v>
      </c>
      <c r="X81" s="26" t="s">
        <v>51</v>
      </c>
      <c r="Y81">
        <v>4</v>
      </c>
      <c r="Z81">
        <v>4</v>
      </c>
      <c r="AA81" s="26" t="s">
        <v>51</v>
      </c>
      <c r="AB81">
        <v>4</v>
      </c>
      <c r="AC81">
        <v>4</v>
      </c>
      <c r="AD81" s="26" t="s">
        <v>51</v>
      </c>
      <c r="AE81">
        <v>4</v>
      </c>
      <c r="AF81">
        <v>6</v>
      </c>
      <c r="AG81">
        <v>4</v>
      </c>
      <c r="AH81">
        <v>5</v>
      </c>
      <c r="AI81" s="26" t="s">
        <v>51</v>
      </c>
      <c r="AJ81">
        <v>1</v>
      </c>
      <c r="AK81">
        <v>2</v>
      </c>
      <c r="AL81">
        <v>1</v>
      </c>
      <c r="AM81">
        <v>1</v>
      </c>
      <c r="AN81" s="26" t="s">
        <v>51</v>
      </c>
      <c r="AO81">
        <v>9</v>
      </c>
      <c r="AP81" s="26" t="s">
        <v>428</v>
      </c>
    </row>
    <row r="82" spans="1:42" ht="12.75">
      <c r="A82">
        <f t="shared" si="4"/>
        <v>21</v>
      </c>
      <c r="B82" s="113">
        <v>1296</v>
      </c>
      <c r="C82" s="113" t="s">
        <v>111</v>
      </c>
      <c r="D82" s="113" t="s">
        <v>434</v>
      </c>
      <c r="E82">
        <v>30</v>
      </c>
      <c r="F82" s="26">
        <v>30</v>
      </c>
      <c r="G82">
        <v>2</v>
      </c>
      <c r="H82" s="8">
        <v>0</v>
      </c>
      <c r="I82" s="26"/>
      <c r="J82">
        <v>2</v>
      </c>
      <c r="K82">
        <v>0</v>
      </c>
      <c r="L82" s="26"/>
      <c r="M82">
        <v>1</v>
      </c>
      <c r="N82">
        <v>0</v>
      </c>
      <c r="O82" s="26"/>
      <c r="P82">
        <v>1</v>
      </c>
      <c r="Q82">
        <v>0</v>
      </c>
      <c r="R82" s="26"/>
      <c r="S82">
        <v>1</v>
      </c>
      <c r="T82">
        <v>0</v>
      </c>
      <c r="U82" s="26"/>
      <c r="V82">
        <v>1</v>
      </c>
      <c r="W82">
        <v>0</v>
      </c>
      <c r="X82" s="26"/>
      <c r="Y82">
        <v>4</v>
      </c>
      <c r="Z82">
        <v>0</v>
      </c>
      <c r="AA82" s="26"/>
      <c r="AB82">
        <v>4</v>
      </c>
      <c r="AC82">
        <v>0</v>
      </c>
      <c r="AD82" s="26"/>
      <c r="AE82">
        <v>4</v>
      </c>
      <c r="AF82">
        <v>0</v>
      </c>
      <c r="AG82">
        <v>4</v>
      </c>
      <c r="AH82">
        <v>0</v>
      </c>
      <c r="AI82" s="26"/>
      <c r="AJ82">
        <v>1</v>
      </c>
      <c r="AK82">
        <v>0</v>
      </c>
      <c r="AL82">
        <v>1</v>
      </c>
      <c r="AM82">
        <v>1</v>
      </c>
      <c r="AN82" s="26"/>
      <c r="AO82">
        <v>0</v>
      </c>
      <c r="AP82" s="26"/>
    </row>
    <row r="83" spans="1:42" ht="12.75">
      <c r="A83">
        <f t="shared" si="4"/>
        <v>22</v>
      </c>
      <c r="B83" s="112">
        <v>5044</v>
      </c>
      <c r="C83" s="112" t="s">
        <v>111</v>
      </c>
      <c r="D83" s="112" t="s">
        <v>410</v>
      </c>
      <c r="E83">
        <v>79</v>
      </c>
      <c r="F83" s="26">
        <v>70</v>
      </c>
      <c r="G83">
        <v>2</v>
      </c>
      <c r="H83" s="8">
        <v>2</v>
      </c>
      <c r="I83" s="26" t="s">
        <v>51</v>
      </c>
      <c r="J83">
        <v>2</v>
      </c>
      <c r="K83">
        <v>2</v>
      </c>
      <c r="L83" s="26" t="s">
        <v>51</v>
      </c>
      <c r="M83">
        <v>1</v>
      </c>
      <c r="N83">
        <v>0</v>
      </c>
      <c r="O83" s="26"/>
      <c r="P83">
        <v>1</v>
      </c>
      <c r="Q83">
        <v>0</v>
      </c>
      <c r="R83" s="26"/>
      <c r="S83">
        <v>1</v>
      </c>
      <c r="T83">
        <v>0</v>
      </c>
      <c r="U83" s="26"/>
      <c r="V83">
        <v>1</v>
      </c>
      <c r="W83">
        <v>0</v>
      </c>
      <c r="X83" s="26"/>
      <c r="Y83">
        <v>4</v>
      </c>
      <c r="Z83">
        <v>4</v>
      </c>
      <c r="AA83" s="26" t="s">
        <v>51</v>
      </c>
      <c r="AB83">
        <v>4</v>
      </c>
      <c r="AC83">
        <v>5</v>
      </c>
      <c r="AD83" s="26" t="s">
        <v>51</v>
      </c>
      <c r="AE83">
        <v>4</v>
      </c>
      <c r="AF83">
        <v>0</v>
      </c>
      <c r="AG83">
        <v>4</v>
      </c>
      <c r="AH83">
        <v>7</v>
      </c>
      <c r="AI83" s="26"/>
      <c r="AJ83">
        <v>1</v>
      </c>
      <c r="AK83">
        <v>1</v>
      </c>
      <c r="AL83">
        <v>1</v>
      </c>
      <c r="AM83">
        <v>1</v>
      </c>
      <c r="AN83" s="26" t="s">
        <v>51</v>
      </c>
      <c r="AO83">
        <v>5</v>
      </c>
      <c r="AP83" s="26" t="s">
        <v>427</v>
      </c>
    </row>
    <row r="84" spans="1:42" ht="12.75">
      <c r="A84">
        <f t="shared" si="4"/>
        <v>23</v>
      </c>
      <c r="B84" s="5">
        <v>6100</v>
      </c>
      <c r="C84" s="5" t="s">
        <v>111</v>
      </c>
      <c r="D84" s="5" t="s">
        <v>114</v>
      </c>
      <c r="E84">
        <v>21</v>
      </c>
      <c r="F84" s="26">
        <v>20</v>
      </c>
      <c r="G84">
        <v>2</v>
      </c>
      <c r="H84" s="8">
        <v>2</v>
      </c>
      <c r="I84" s="26" t="s">
        <v>51</v>
      </c>
      <c r="J84">
        <v>2</v>
      </c>
      <c r="K84">
        <v>3</v>
      </c>
      <c r="L84" s="26" t="s">
        <v>51</v>
      </c>
      <c r="M84">
        <v>1</v>
      </c>
      <c r="N84">
        <v>1</v>
      </c>
      <c r="O84" s="26" t="s">
        <v>51</v>
      </c>
      <c r="P84">
        <v>1</v>
      </c>
      <c r="Q84">
        <v>1</v>
      </c>
      <c r="R84" s="26" t="s">
        <v>51</v>
      </c>
      <c r="S84">
        <v>1</v>
      </c>
      <c r="T84">
        <v>1</v>
      </c>
      <c r="U84" s="26" t="s">
        <v>51</v>
      </c>
      <c r="V84">
        <v>1</v>
      </c>
      <c r="W84">
        <v>1</v>
      </c>
      <c r="X84" s="26" t="s">
        <v>51</v>
      </c>
      <c r="Y84">
        <v>4</v>
      </c>
      <c r="Z84">
        <v>4</v>
      </c>
      <c r="AA84" s="26" t="s">
        <v>51</v>
      </c>
      <c r="AB84">
        <v>4</v>
      </c>
      <c r="AC84">
        <v>1</v>
      </c>
      <c r="AD84" s="26"/>
      <c r="AE84">
        <v>4</v>
      </c>
      <c r="AF84">
        <v>7</v>
      </c>
      <c r="AG84">
        <v>4</v>
      </c>
      <c r="AH84">
        <v>5</v>
      </c>
      <c r="AI84" s="26" t="s">
        <v>51</v>
      </c>
      <c r="AJ84">
        <v>1</v>
      </c>
      <c r="AK84">
        <v>2</v>
      </c>
      <c r="AL84">
        <v>1</v>
      </c>
      <c r="AM84">
        <v>1</v>
      </c>
      <c r="AN84" s="26" t="s">
        <v>51</v>
      </c>
      <c r="AO84">
        <v>9</v>
      </c>
      <c r="AP84" s="26" t="s">
        <v>428</v>
      </c>
    </row>
    <row r="85" spans="1:42" ht="12.75">
      <c r="A85">
        <f t="shared" si="4"/>
        <v>24</v>
      </c>
      <c r="B85" s="5">
        <v>7296</v>
      </c>
      <c r="C85" s="5" t="s">
        <v>111</v>
      </c>
      <c r="D85" s="5" t="s">
        <v>116</v>
      </c>
      <c r="E85">
        <v>25</v>
      </c>
      <c r="F85" s="26">
        <v>25</v>
      </c>
      <c r="G85">
        <v>2</v>
      </c>
      <c r="H85" s="8">
        <v>2</v>
      </c>
      <c r="I85" s="26" t="s">
        <v>51</v>
      </c>
      <c r="J85">
        <v>2</v>
      </c>
      <c r="K85">
        <v>4</v>
      </c>
      <c r="L85" s="26" t="s">
        <v>51</v>
      </c>
      <c r="M85">
        <v>1</v>
      </c>
      <c r="N85">
        <v>1</v>
      </c>
      <c r="O85" s="26" t="s">
        <v>51</v>
      </c>
      <c r="P85">
        <v>1</v>
      </c>
      <c r="Q85">
        <v>0</v>
      </c>
      <c r="R85" s="26"/>
      <c r="S85">
        <v>1</v>
      </c>
      <c r="T85">
        <v>1</v>
      </c>
      <c r="U85" s="26" t="s">
        <v>51</v>
      </c>
      <c r="V85">
        <v>1</v>
      </c>
      <c r="W85">
        <v>1</v>
      </c>
      <c r="X85" s="26" t="s">
        <v>51</v>
      </c>
      <c r="Y85">
        <v>4</v>
      </c>
      <c r="Z85">
        <v>4</v>
      </c>
      <c r="AA85" s="26" t="s">
        <v>51</v>
      </c>
      <c r="AB85">
        <v>4</v>
      </c>
      <c r="AC85">
        <v>8</v>
      </c>
      <c r="AD85" s="26" t="s">
        <v>51</v>
      </c>
      <c r="AE85">
        <v>4</v>
      </c>
      <c r="AF85">
        <v>7</v>
      </c>
      <c r="AG85">
        <v>4</v>
      </c>
      <c r="AH85">
        <v>4</v>
      </c>
      <c r="AI85" s="26" t="s">
        <v>51</v>
      </c>
      <c r="AJ85">
        <v>1</v>
      </c>
      <c r="AK85">
        <v>2</v>
      </c>
      <c r="AL85">
        <v>1</v>
      </c>
      <c r="AM85">
        <v>1</v>
      </c>
      <c r="AN85" s="26" t="s">
        <v>51</v>
      </c>
      <c r="AO85">
        <v>9</v>
      </c>
      <c r="AP85" s="26" t="s">
        <v>428</v>
      </c>
    </row>
    <row r="86" spans="1:42" ht="12.75">
      <c r="A86">
        <f t="shared" si="4"/>
        <v>25</v>
      </c>
      <c r="B86" s="5">
        <v>7564</v>
      </c>
      <c r="C86" s="5" t="s">
        <v>111</v>
      </c>
      <c r="D86" s="5" t="s">
        <v>117</v>
      </c>
      <c r="E86">
        <v>29</v>
      </c>
      <c r="F86" s="26">
        <v>30</v>
      </c>
      <c r="G86">
        <v>2</v>
      </c>
      <c r="H86" s="8">
        <v>2</v>
      </c>
      <c r="I86" s="26" t="s">
        <v>51</v>
      </c>
      <c r="J86">
        <v>2</v>
      </c>
      <c r="K86">
        <v>0</v>
      </c>
      <c r="L86" s="26"/>
      <c r="M86">
        <v>1</v>
      </c>
      <c r="N86">
        <v>1</v>
      </c>
      <c r="O86" s="26" t="s">
        <v>51</v>
      </c>
      <c r="P86">
        <v>1</v>
      </c>
      <c r="Q86">
        <v>3</v>
      </c>
      <c r="R86" s="26" t="s">
        <v>51</v>
      </c>
      <c r="S86">
        <v>1</v>
      </c>
      <c r="T86">
        <v>1</v>
      </c>
      <c r="U86" s="26" t="s">
        <v>51</v>
      </c>
      <c r="V86">
        <v>1</v>
      </c>
      <c r="W86">
        <v>3</v>
      </c>
      <c r="X86" s="26" t="s">
        <v>51</v>
      </c>
      <c r="Y86">
        <v>4</v>
      </c>
      <c r="Z86">
        <v>4</v>
      </c>
      <c r="AA86" s="26" t="s">
        <v>51</v>
      </c>
      <c r="AB86">
        <v>4</v>
      </c>
      <c r="AC86">
        <v>4</v>
      </c>
      <c r="AD86" s="26" t="s">
        <v>51</v>
      </c>
      <c r="AE86">
        <v>4</v>
      </c>
      <c r="AF86">
        <v>6</v>
      </c>
      <c r="AG86">
        <v>4</v>
      </c>
      <c r="AH86">
        <v>5</v>
      </c>
      <c r="AI86" s="26" t="s">
        <v>51</v>
      </c>
      <c r="AJ86">
        <v>1</v>
      </c>
      <c r="AK86">
        <v>2</v>
      </c>
      <c r="AL86">
        <v>1</v>
      </c>
      <c r="AM86">
        <v>1</v>
      </c>
      <c r="AN86" s="26" t="s">
        <v>51</v>
      </c>
      <c r="AO86">
        <v>9</v>
      </c>
      <c r="AP86" s="26" t="s">
        <v>428</v>
      </c>
    </row>
    <row r="87" spans="1:42" ht="12.75">
      <c r="A87">
        <f t="shared" si="4"/>
        <v>26</v>
      </c>
      <c r="B87" s="5">
        <v>1915</v>
      </c>
      <c r="C87" s="5" t="s">
        <v>120</v>
      </c>
      <c r="D87" s="5" t="s">
        <v>99</v>
      </c>
      <c r="E87">
        <v>21</v>
      </c>
      <c r="F87" s="26">
        <v>21</v>
      </c>
      <c r="G87">
        <v>2</v>
      </c>
      <c r="H87" s="8">
        <v>2</v>
      </c>
      <c r="I87" s="26" t="s">
        <v>51</v>
      </c>
      <c r="J87">
        <v>2</v>
      </c>
      <c r="K87">
        <v>2</v>
      </c>
      <c r="L87" s="26" t="s">
        <v>51</v>
      </c>
      <c r="M87">
        <v>1</v>
      </c>
      <c r="N87">
        <v>1</v>
      </c>
      <c r="O87" s="26" t="s">
        <v>51</v>
      </c>
      <c r="P87">
        <v>1</v>
      </c>
      <c r="Q87">
        <v>2</v>
      </c>
      <c r="R87" s="26" t="s">
        <v>51</v>
      </c>
      <c r="S87">
        <v>1</v>
      </c>
      <c r="T87">
        <v>1</v>
      </c>
      <c r="U87" s="26" t="s">
        <v>51</v>
      </c>
      <c r="V87">
        <v>1</v>
      </c>
      <c r="W87">
        <v>0</v>
      </c>
      <c r="X87" s="26"/>
      <c r="Y87">
        <v>4</v>
      </c>
      <c r="Z87">
        <v>4</v>
      </c>
      <c r="AA87" s="26" t="s">
        <v>51</v>
      </c>
      <c r="AB87">
        <v>4</v>
      </c>
      <c r="AC87">
        <v>5</v>
      </c>
      <c r="AD87" s="26" t="s">
        <v>51</v>
      </c>
      <c r="AE87">
        <v>4</v>
      </c>
      <c r="AF87">
        <v>4</v>
      </c>
      <c r="AG87">
        <v>4</v>
      </c>
      <c r="AH87">
        <v>7</v>
      </c>
      <c r="AI87" s="26" t="s">
        <v>51</v>
      </c>
      <c r="AJ87">
        <v>1</v>
      </c>
      <c r="AK87">
        <v>2</v>
      </c>
      <c r="AL87">
        <v>1</v>
      </c>
      <c r="AM87">
        <v>1</v>
      </c>
      <c r="AN87" s="26" t="s">
        <v>51</v>
      </c>
      <c r="AO87">
        <v>9</v>
      </c>
      <c r="AP87" s="26" t="s">
        <v>428</v>
      </c>
    </row>
    <row r="88" spans="1:42" ht="12.75">
      <c r="A88">
        <f t="shared" si="4"/>
        <v>27</v>
      </c>
      <c r="B88" s="112">
        <v>2469</v>
      </c>
      <c r="C88" s="112" t="s">
        <v>120</v>
      </c>
      <c r="D88" s="112" t="s">
        <v>295</v>
      </c>
      <c r="E88">
        <v>20</v>
      </c>
      <c r="F88" s="26">
        <v>15</v>
      </c>
      <c r="G88">
        <v>2</v>
      </c>
      <c r="H88" s="8">
        <v>1</v>
      </c>
      <c r="I88" s="26"/>
      <c r="J88">
        <v>2</v>
      </c>
      <c r="K88">
        <v>0</v>
      </c>
      <c r="L88" s="26"/>
      <c r="M88">
        <v>1</v>
      </c>
      <c r="N88">
        <v>0</v>
      </c>
      <c r="O88" s="26"/>
      <c r="P88">
        <v>1</v>
      </c>
      <c r="Q88">
        <v>0</v>
      </c>
      <c r="R88" s="26"/>
      <c r="S88">
        <v>1</v>
      </c>
      <c r="T88">
        <v>0</v>
      </c>
      <c r="U88" s="26"/>
      <c r="V88">
        <v>1</v>
      </c>
      <c r="W88">
        <v>0</v>
      </c>
      <c r="X88" s="26"/>
      <c r="Y88">
        <v>4</v>
      </c>
      <c r="Z88">
        <v>0</v>
      </c>
      <c r="AA88" s="26"/>
      <c r="AB88">
        <v>4</v>
      </c>
      <c r="AC88">
        <v>0</v>
      </c>
      <c r="AD88" s="26"/>
      <c r="AE88">
        <v>4</v>
      </c>
      <c r="AF88">
        <v>0</v>
      </c>
      <c r="AG88">
        <v>4</v>
      </c>
      <c r="AH88">
        <v>7</v>
      </c>
      <c r="AI88" s="26"/>
      <c r="AJ88">
        <v>1</v>
      </c>
      <c r="AK88">
        <v>1</v>
      </c>
      <c r="AL88">
        <v>1</v>
      </c>
      <c r="AM88">
        <v>2</v>
      </c>
      <c r="AN88" s="26" t="s">
        <v>51</v>
      </c>
      <c r="AO88">
        <v>1</v>
      </c>
      <c r="AP88" s="26"/>
    </row>
    <row r="89" spans="1:42" ht="12.75">
      <c r="A89">
        <f t="shared" si="4"/>
        <v>28</v>
      </c>
      <c r="B89" s="112">
        <v>3762</v>
      </c>
      <c r="C89" s="112" t="s">
        <v>120</v>
      </c>
      <c r="D89" s="112" t="s">
        <v>435</v>
      </c>
      <c r="E89">
        <v>40</v>
      </c>
      <c r="F89" s="26">
        <v>40</v>
      </c>
      <c r="G89">
        <v>2</v>
      </c>
      <c r="H89" s="8">
        <v>0</v>
      </c>
      <c r="I89" s="26"/>
      <c r="J89">
        <v>2</v>
      </c>
      <c r="K89">
        <v>0</v>
      </c>
      <c r="L89" s="26"/>
      <c r="M89">
        <v>1</v>
      </c>
      <c r="N89">
        <v>0</v>
      </c>
      <c r="O89" s="26"/>
      <c r="P89">
        <v>1</v>
      </c>
      <c r="Q89">
        <v>0</v>
      </c>
      <c r="R89" s="26"/>
      <c r="S89">
        <v>1</v>
      </c>
      <c r="T89">
        <v>0</v>
      </c>
      <c r="U89" s="26"/>
      <c r="V89">
        <v>1</v>
      </c>
      <c r="W89">
        <v>0</v>
      </c>
      <c r="X89" s="26"/>
      <c r="Y89">
        <v>4</v>
      </c>
      <c r="Z89">
        <v>0</v>
      </c>
      <c r="AA89" s="26"/>
      <c r="AB89">
        <v>4</v>
      </c>
      <c r="AC89">
        <v>0</v>
      </c>
      <c r="AD89" s="26"/>
      <c r="AE89">
        <v>4</v>
      </c>
      <c r="AF89">
        <v>0</v>
      </c>
      <c r="AG89">
        <v>4</v>
      </c>
      <c r="AH89">
        <v>0</v>
      </c>
      <c r="AI89" s="26"/>
      <c r="AJ89">
        <v>1</v>
      </c>
      <c r="AK89">
        <v>0</v>
      </c>
      <c r="AL89">
        <v>1</v>
      </c>
      <c r="AM89">
        <v>0</v>
      </c>
      <c r="AN89" s="26"/>
      <c r="AO89">
        <v>0</v>
      </c>
      <c r="AP89" s="26"/>
    </row>
    <row r="90" spans="1:42" ht="12.75">
      <c r="A90">
        <f t="shared" si="4"/>
        <v>29</v>
      </c>
      <c r="B90" s="5">
        <v>5111</v>
      </c>
      <c r="C90" s="5" t="s">
        <v>120</v>
      </c>
      <c r="D90" s="5" t="s">
        <v>389</v>
      </c>
      <c r="E90">
        <v>23</v>
      </c>
      <c r="F90" s="26">
        <v>24</v>
      </c>
      <c r="G90">
        <v>2</v>
      </c>
      <c r="H90" s="8">
        <v>2</v>
      </c>
      <c r="I90" s="26" t="s">
        <v>51</v>
      </c>
      <c r="J90">
        <v>2</v>
      </c>
      <c r="K90">
        <v>4</v>
      </c>
      <c r="L90" s="26" t="s">
        <v>51</v>
      </c>
      <c r="M90">
        <v>1</v>
      </c>
      <c r="N90">
        <v>1</v>
      </c>
      <c r="O90" s="26" t="s">
        <v>51</v>
      </c>
      <c r="P90">
        <v>1</v>
      </c>
      <c r="Q90">
        <v>0</v>
      </c>
      <c r="R90" s="26"/>
      <c r="S90">
        <v>1</v>
      </c>
      <c r="T90">
        <v>1</v>
      </c>
      <c r="U90" s="26" t="s">
        <v>51</v>
      </c>
      <c r="V90">
        <v>1</v>
      </c>
      <c r="W90">
        <v>1</v>
      </c>
      <c r="X90" s="26" t="s">
        <v>51</v>
      </c>
      <c r="Y90">
        <v>4</v>
      </c>
      <c r="Z90">
        <v>4</v>
      </c>
      <c r="AA90" s="26" t="s">
        <v>51</v>
      </c>
      <c r="AB90">
        <v>4</v>
      </c>
      <c r="AC90">
        <v>8</v>
      </c>
      <c r="AD90" s="26" t="s">
        <v>51</v>
      </c>
      <c r="AE90">
        <v>4</v>
      </c>
      <c r="AF90">
        <v>7</v>
      </c>
      <c r="AG90">
        <v>4</v>
      </c>
      <c r="AH90">
        <v>7</v>
      </c>
      <c r="AI90" s="26" t="s">
        <v>51</v>
      </c>
      <c r="AJ90">
        <v>1</v>
      </c>
      <c r="AK90">
        <v>2</v>
      </c>
      <c r="AL90">
        <v>1</v>
      </c>
      <c r="AM90">
        <v>1</v>
      </c>
      <c r="AN90" s="26" t="s">
        <v>51</v>
      </c>
      <c r="AO90">
        <v>9</v>
      </c>
      <c r="AP90" s="26" t="s">
        <v>428</v>
      </c>
    </row>
    <row r="91" spans="1:42" ht="12.75">
      <c r="A91">
        <f t="shared" si="4"/>
        <v>30</v>
      </c>
      <c r="B91" s="5">
        <v>5197</v>
      </c>
      <c r="C91" s="5" t="s">
        <v>120</v>
      </c>
      <c r="D91" s="5" t="s">
        <v>121</v>
      </c>
      <c r="E91">
        <v>21</v>
      </c>
      <c r="F91" s="26">
        <v>24</v>
      </c>
      <c r="G91">
        <v>2</v>
      </c>
      <c r="H91" s="8">
        <v>2</v>
      </c>
      <c r="I91" s="26" t="s">
        <v>51</v>
      </c>
      <c r="J91">
        <v>2</v>
      </c>
      <c r="K91">
        <v>3</v>
      </c>
      <c r="L91" s="26" t="s">
        <v>51</v>
      </c>
      <c r="M91">
        <v>1</v>
      </c>
      <c r="N91">
        <v>0</v>
      </c>
      <c r="O91" s="26"/>
      <c r="P91">
        <v>1</v>
      </c>
      <c r="Q91">
        <v>0</v>
      </c>
      <c r="R91" s="26"/>
      <c r="S91">
        <v>1</v>
      </c>
      <c r="T91">
        <v>1</v>
      </c>
      <c r="U91" s="26" t="s">
        <v>51</v>
      </c>
      <c r="V91">
        <v>1</v>
      </c>
      <c r="W91">
        <v>0</v>
      </c>
      <c r="X91" s="26"/>
      <c r="Y91">
        <v>4</v>
      </c>
      <c r="Z91">
        <v>4</v>
      </c>
      <c r="AA91" s="26" t="s">
        <v>51</v>
      </c>
      <c r="AB91">
        <v>4</v>
      </c>
      <c r="AC91">
        <v>4</v>
      </c>
      <c r="AD91" s="26" t="s">
        <v>51</v>
      </c>
      <c r="AE91">
        <v>4</v>
      </c>
      <c r="AF91">
        <v>4</v>
      </c>
      <c r="AG91">
        <v>4</v>
      </c>
      <c r="AH91">
        <v>4</v>
      </c>
      <c r="AI91" s="26" t="s">
        <v>51</v>
      </c>
      <c r="AJ91">
        <v>1</v>
      </c>
      <c r="AK91">
        <v>2</v>
      </c>
      <c r="AL91">
        <v>1</v>
      </c>
      <c r="AM91">
        <v>1</v>
      </c>
      <c r="AN91" s="26" t="s">
        <v>51</v>
      </c>
      <c r="AO91">
        <v>7</v>
      </c>
      <c r="AP91" s="26" t="s">
        <v>429</v>
      </c>
    </row>
    <row r="92" spans="1:42" ht="12.75">
      <c r="A92">
        <f t="shared" si="4"/>
        <v>31</v>
      </c>
      <c r="B92" s="5">
        <v>5895</v>
      </c>
      <c r="C92" s="5" t="s">
        <v>120</v>
      </c>
      <c r="D92" s="5" t="s">
        <v>122</v>
      </c>
      <c r="E92">
        <v>39</v>
      </c>
      <c r="F92" s="26">
        <v>44</v>
      </c>
      <c r="G92">
        <v>2</v>
      </c>
      <c r="H92" s="8">
        <v>2</v>
      </c>
      <c r="I92" s="26" t="s">
        <v>51</v>
      </c>
      <c r="J92">
        <v>2</v>
      </c>
      <c r="K92">
        <v>3</v>
      </c>
      <c r="L92" s="26" t="s">
        <v>51</v>
      </c>
      <c r="M92">
        <v>1</v>
      </c>
      <c r="N92">
        <v>1</v>
      </c>
      <c r="O92" s="26" t="s">
        <v>51</v>
      </c>
      <c r="P92">
        <v>1</v>
      </c>
      <c r="Q92">
        <v>5</v>
      </c>
      <c r="R92" s="26" t="s">
        <v>51</v>
      </c>
      <c r="S92">
        <v>1</v>
      </c>
      <c r="T92">
        <v>1</v>
      </c>
      <c r="U92" s="26" t="s">
        <v>51</v>
      </c>
      <c r="V92">
        <v>1</v>
      </c>
      <c r="W92">
        <v>4</v>
      </c>
      <c r="X92" s="26" t="s">
        <v>51</v>
      </c>
      <c r="Y92">
        <v>4</v>
      </c>
      <c r="Z92">
        <v>4</v>
      </c>
      <c r="AA92" s="26" t="s">
        <v>51</v>
      </c>
      <c r="AB92">
        <v>4</v>
      </c>
      <c r="AC92">
        <v>13</v>
      </c>
      <c r="AD92" s="26" t="s">
        <v>51</v>
      </c>
      <c r="AE92">
        <v>4</v>
      </c>
      <c r="AF92">
        <v>7</v>
      </c>
      <c r="AG92">
        <v>4</v>
      </c>
      <c r="AH92">
        <v>5</v>
      </c>
      <c r="AI92" s="26" t="s">
        <v>51</v>
      </c>
      <c r="AJ92">
        <v>1</v>
      </c>
      <c r="AK92">
        <v>2</v>
      </c>
      <c r="AL92">
        <v>1</v>
      </c>
      <c r="AM92">
        <v>1</v>
      </c>
      <c r="AN92" s="26" t="s">
        <v>51</v>
      </c>
      <c r="AO92">
        <v>10</v>
      </c>
      <c r="AP92" s="26" t="s">
        <v>428</v>
      </c>
    </row>
    <row r="93" spans="1:42" ht="12.75">
      <c r="A93">
        <f t="shared" si="4"/>
        <v>32</v>
      </c>
      <c r="B93" s="5">
        <v>7607</v>
      </c>
      <c r="C93" s="5" t="s">
        <v>120</v>
      </c>
      <c r="D93" s="5" t="s">
        <v>118</v>
      </c>
      <c r="E93">
        <v>14</v>
      </c>
      <c r="F93" s="26">
        <v>19</v>
      </c>
      <c r="G93">
        <v>2</v>
      </c>
      <c r="H93" s="8">
        <v>1</v>
      </c>
      <c r="I93" s="26"/>
      <c r="J93">
        <v>2</v>
      </c>
      <c r="K93">
        <v>0</v>
      </c>
      <c r="L93" s="26"/>
      <c r="M93">
        <v>1</v>
      </c>
      <c r="N93">
        <v>0</v>
      </c>
      <c r="O93" s="26"/>
      <c r="P93">
        <v>1</v>
      </c>
      <c r="Q93">
        <v>0</v>
      </c>
      <c r="R93" s="26"/>
      <c r="S93">
        <v>1</v>
      </c>
      <c r="T93">
        <v>1</v>
      </c>
      <c r="U93" s="26" t="s">
        <v>51</v>
      </c>
      <c r="V93">
        <v>1</v>
      </c>
      <c r="W93">
        <v>1</v>
      </c>
      <c r="X93" s="26" t="s">
        <v>51</v>
      </c>
      <c r="Y93">
        <v>4</v>
      </c>
      <c r="Z93">
        <v>4</v>
      </c>
      <c r="AA93" s="26" t="s">
        <v>51</v>
      </c>
      <c r="AB93">
        <v>4</v>
      </c>
      <c r="AC93">
        <v>3</v>
      </c>
      <c r="AD93" s="26"/>
      <c r="AE93">
        <v>4</v>
      </c>
      <c r="AF93">
        <v>4</v>
      </c>
      <c r="AG93">
        <v>4</v>
      </c>
      <c r="AH93">
        <v>4</v>
      </c>
      <c r="AI93" s="26" t="s">
        <v>51</v>
      </c>
      <c r="AJ93">
        <v>1</v>
      </c>
      <c r="AK93">
        <v>2</v>
      </c>
      <c r="AL93">
        <v>1</v>
      </c>
      <c r="AM93">
        <v>1</v>
      </c>
      <c r="AN93" s="26" t="s">
        <v>51</v>
      </c>
      <c r="AO93">
        <v>5</v>
      </c>
      <c r="AP93" s="26" t="s">
        <v>427</v>
      </c>
    </row>
    <row r="94" spans="1:42" ht="12.75">
      <c r="A94">
        <f t="shared" si="4"/>
        <v>33</v>
      </c>
      <c r="B94" s="5">
        <v>220</v>
      </c>
      <c r="C94" s="5" t="s">
        <v>125</v>
      </c>
      <c r="D94" s="5" t="s">
        <v>126</v>
      </c>
      <c r="E94">
        <v>26</v>
      </c>
      <c r="F94" s="26">
        <v>39</v>
      </c>
      <c r="G94">
        <v>2</v>
      </c>
      <c r="H94" s="8">
        <v>2</v>
      </c>
      <c r="I94" s="26" t="s">
        <v>51</v>
      </c>
      <c r="J94">
        <v>2</v>
      </c>
      <c r="K94">
        <v>2</v>
      </c>
      <c r="L94" s="26" t="s">
        <v>51</v>
      </c>
      <c r="M94">
        <v>1</v>
      </c>
      <c r="N94">
        <v>1</v>
      </c>
      <c r="O94" s="26" t="s">
        <v>51</v>
      </c>
      <c r="P94">
        <v>1</v>
      </c>
      <c r="Q94">
        <v>3</v>
      </c>
      <c r="R94" s="26" t="s">
        <v>51</v>
      </c>
      <c r="S94">
        <v>1</v>
      </c>
      <c r="T94">
        <v>1</v>
      </c>
      <c r="U94" s="26" t="s">
        <v>51</v>
      </c>
      <c r="V94">
        <v>1</v>
      </c>
      <c r="W94">
        <v>1</v>
      </c>
      <c r="X94" s="26" t="s">
        <v>51</v>
      </c>
      <c r="Y94">
        <v>4</v>
      </c>
      <c r="Z94">
        <v>4</v>
      </c>
      <c r="AA94" s="26" t="s">
        <v>51</v>
      </c>
      <c r="AB94">
        <v>4</v>
      </c>
      <c r="AC94">
        <v>20</v>
      </c>
      <c r="AD94" s="26" t="s">
        <v>51</v>
      </c>
      <c r="AE94">
        <v>4</v>
      </c>
      <c r="AF94">
        <v>7</v>
      </c>
      <c r="AG94">
        <v>4</v>
      </c>
      <c r="AH94">
        <v>5</v>
      </c>
      <c r="AI94" s="26" t="s">
        <v>51</v>
      </c>
      <c r="AJ94">
        <v>1</v>
      </c>
      <c r="AK94">
        <v>2</v>
      </c>
      <c r="AL94">
        <v>1</v>
      </c>
      <c r="AM94">
        <v>1</v>
      </c>
      <c r="AN94" s="26" t="s">
        <v>51</v>
      </c>
      <c r="AO94">
        <v>10</v>
      </c>
      <c r="AP94" s="26" t="s">
        <v>428</v>
      </c>
    </row>
    <row r="95" spans="1:42" ht="12.75">
      <c r="A95">
        <f t="shared" si="4"/>
        <v>34</v>
      </c>
      <c r="B95" s="113">
        <v>4367</v>
      </c>
      <c r="C95" s="113" t="s">
        <v>125</v>
      </c>
      <c r="D95" s="113" t="s">
        <v>437</v>
      </c>
      <c r="E95">
        <v>50</v>
      </c>
      <c r="F95" s="26">
        <v>50</v>
      </c>
      <c r="G95">
        <v>2</v>
      </c>
      <c r="H95" s="8">
        <v>0</v>
      </c>
      <c r="I95" s="26"/>
      <c r="J95">
        <v>2</v>
      </c>
      <c r="K95">
        <v>0</v>
      </c>
      <c r="L95" s="26"/>
      <c r="M95">
        <v>1</v>
      </c>
      <c r="N95">
        <v>0</v>
      </c>
      <c r="O95" s="26"/>
      <c r="P95">
        <v>1</v>
      </c>
      <c r="Q95">
        <v>0</v>
      </c>
      <c r="R95" s="26"/>
      <c r="S95">
        <v>1</v>
      </c>
      <c r="T95">
        <v>0</v>
      </c>
      <c r="U95" s="26"/>
      <c r="V95">
        <v>1</v>
      </c>
      <c r="W95">
        <v>0</v>
      </c>
      <c r="X95" s="26"/>
      <c r="Y95">
        <v>4</v>
      </c>
      <c r="Z95">
        <v>0</v>
      </c>
      <c r="AA95" s="26"/>
      <c r="AB95">
        <v>4</v>
      </c>
      <c r="AC95">
        <v>0</v>
      </c>
      <c r="AD95" s="26"/>
      <c r="AE95">
        <v>4</v>
      </c>
      <c r="AF95">
        <v>0</v>
      </c>
      <c r="AG95">
        <v>4</v>
      </c>
      <c r="AH95">
        <v>0</v>
      </c>
      <c r="AI95" s="26"/>
      <c r="AJ95">
        <v>1</v>
      </c>
      <c r="AK95">
        <v>0</v>
      </c>
      <c r="AL95">
        <v>1</v>
      </c>
      <c r="AM95">
        <v>0</v>
      </c>
      <c r="AN95" s="26"/>
      <c r="AO95">
        <v>0</v>
      </c>
      <c r="AP95" s="26"/>
    </row>
    <row r="96" spans="1:42" ht="12.75">
      <c r="A96">
        <f t="shared" si="4"/>
        <v>35</v>
      </c>
      <c r="B96" s="5">
        <v>4934</v>
      </c>
      <c r="C96" s="5" t="s">
        <v>125</v>
      </c>
      <c r="D96" s="5" t="s">
        <v>127</v>
      </c>
      <c r="E96">
        <v>21</v>
      </c>
      <c r="F96" s="26">
        <v>36</v>
      </c>
      <c r="G96">
        <v>2</v>
      </c>
      <c r="H96" s="8">
        <v>2</v>
      </c>
      <c r="I96" s="26" t="s">
        <v>51</v>
      </c>
      <c r="J96">
        <v>2</v>
      </c>
      <c r="K96">
        <v>2</v>
      </c>
      <c r="L96" s="26" t="s">
        <v>51</v>
      </c>
      <c r="M96">
        <v>1</v>
      </c>
      <c r="N96">
        <v>1</v>
      </c>
      <c r="O96" s="26" t="s">
        <v>51</v>
      </c>
      <c r="P96">
        <v>1</v>
      </c>
      <c r="Q96">
        <v>1</v>
      </c>
      <c r="R96" s="26" t="s">
        <v>51</v>
      </c>
      <c r="S96">
        <v>1</v>
      </c>
      <c r="T96">
        <v>1</v>
      </c>
      <c r="U96" s="26" t="s">
        <v>51</v>
      </c>
      <c r="V96">
        <v>1</v>
      </c>
      <c r="W96">
        <v>1</v>
      </c>
      <c r="X96" s="26" t="s">
        <v>51</v>
      </c>
      <c r="Y96">
        <v>4</v>
      </c>
      <c r="Z96">
        <v>4</v>
      </c>
      <c r="AA96" s="26" t="s">
        <v>51</v>
      </c>
      <c r="AB96">
        <v>4</v>
      </c>
      <c r="AC96">
        <v>18</v>
      </c>
      <c r="AD96" s="26" t="s">
        <v>51</v>
      </c>
      <c r="AE96">
        <v>4</v>
      </c>
      <c r="AF96">
        <v>5</v>
      </c>
      <c r="AG96">
        <v>4</v>
      </c>
      <c r="AH96">
        <v>6</v>
      </c>
      <c r="AI96" s="26" t="s">
        <v>51</v>
      </c>
      <c r="AJ96">
        <v>1</v>
      </c>
      <c r="AK96">
        <v>2</v>
      </c>
      <c r="AL96">
        <v>1</v>
      </c>
      <c r="AM96">
        <v>1</v>
      </c>
      <c r="AN96" s="26" t="s">
        <v>51</v>
      </c>
      <c r="AO96">
        <v>10</v>
      </c>
      <c r="AP96" s="26" t="s">
        <v>428</v>
      </c>
    </row>
    <row r="97" spans="1:42" ht="12.75">
      <c r="A97">
        <f t="shared" si="4"/>
        <v>36</v>
      </c>
      <c r="B97" s="5">
        <v>5912</v>
      </c>
      <c r="C97" s="5" t="s">
        <v>125</v>
      </c>
      <c r="D97" s="5" t="s">
        <v>128</v>
      </c>
      <c r="E97">
        <v>71</v>
      </c>
      <c r="F97" s="26">
        <v>59</v>
      </c>
      <c r="G97">
        <v>2</v>
      </c>
      <c r="H97" s="8">
        <v>2</v>
      </c>
      <c r="I97" s="26" t="s">
        <v>51</v>
      </c>
      <c r="J97">
        <v>2</v>
      </c>
      <c r="K97">
        <v>2</v>
      </c>
      <c r="L97" s="26" t="s">
        <v>51</v>
      </c>
      <c r="M97">
        <v>1</v>
      </c>
      <c r="N97">
        <v>1</v>
      </c>
      <c r="O97" s="26" t="s">
        <v>51</v>
      </c>
      <c r="P97">
        <v>1</v>
      </c>
      <c r="Q97">
        <v>2</v>
      </c>
      <c r="R97" s="26" t="s">
        <v>51</v>
      </c>
      <c r="S97">
        <v>1</v>
      </c>
      <c r="T97">
        <v>1</v>
      </c>
      <c r="U97" s="26" t="s">
        <v>51</v>
      </c>
      <c r="V97">
        <v>1</v>
      </c>
      <c r="W97">
        <v>1</v>
      </c>
      <c r="X97" s="26" t="s">
        <v>51</v>
      </c>
      <c r="Y97">
        <v>4</v>
      </c>
      <c r="Z97">
        <v>4</v>
      </c>
      <c r="AA97" s="26" t="s">
        <v>51</v>
      </c>
      <c r="AB97">
        <v>4</v>
      </c>
      <c r="AC97">
        <v>7</v>
      </c>
      <c r="AD97" s="26" t="s">
        <v>51</v>
      </c>
      <c r="AE97">
        <v>4</v>
      </c>
      <c r="AF97">
        <v>6</v>
      </c>
      <c r="AG97">
        <v>4</v>
      </c>
      <c r="AH97">
        <v>5</v>
      </c>
      <c r="AI97" s="26" t="s">
        <v>51</v>
      </c>
      <c r="AJ97">
        <v>1</v>
      </c>
      <c r="AK97">
        <v>2</v>
      </c>
      <c r="AL97">
        <v>1</v>
      </c>
      <c r="AM97">
        <v>1</v>
      </c>
      <c r="AN97" s="26" t="s">
        <v>51</v>
      </c>
      <c r="AO97">
        <v>10</v>
      </c>
      <c r="AP97" s="26" t="s">
        <v>428</v>
      </c>
    </row>
    <row r="98" spans="1:42" ht="12.75">
      <c r="A98">
        <f t="shared" si="4"/>
        <v>37</v>
      </c>
      <c r="B98" s="5">
        <v>8955</v>
      </c>
      <c r="C98" s="5" t="s">
        <v>125</v>
      </c>
      <c r="D98" s="5" t="s">
        <v>390</v>
      </c>
      <c r="E98">
        <v>15</v>
      </c>
      <c r="F98" s="26">
        <v>22</v>
      </c>
      <c r="G98">
        <v>2</v>
      </c>
      <c r="H98" s="8">
        <v>2</v>
      </c>
      <c r="I98" s="26" t="s">
        <v>51</v>
      </c>
      <c r="J98">
        <v>2</v>
      </c>
      <c r="K98">
        <v>2</v>
      </c>
      <c r="L98" s="26" t="s">
        <v>51</v>
      </c>
      <c r="M98">
        <v>1</v>
      </c>
      <c r="N98">
        <v>1</v>
      </c>
      <c r="O98" s="26" t="s">
        <v>51</v>
      </c>
      <c r="P98">
        <v>1</v>
      </c>
      <c r="Q98">
        <v>1</v>
      </c>
      <c r="R98" s="26" t="s">
        <v>51</v>
      </c>
      <c r="S98">
        <v>1</v>
      </c>
      <c r="T98">
        <v>1</v>
      </c>
      <c r="U98" s="26" t="s">
        <v>51</v>
      </c>
      <c r="V98">
        <v>1</v>
      </c>
      <c r="W98">
        <v>2</v>
      </c>
      <c r="X98" s="26" t="s">
        <v>51</v>
      </c>
      <c r="Y98">
        <v>4</v>
      </c>
      <c r="Z98">
        <v>4</v>
      </c>
      <c r="AA98" s="26" t="s">
        <v>51</v>
      </c>
      <c r="AB98">
        <v>4</v>
      </c>
      <c r="AC98">
        <v>29</v>
      </c>
      <c r="AD98" s="26" t="s">
        <v>51</v>
      </c>
      <c r="AE98">
        <v>4</v>
      </c>
      <c r="AF98">
        <v>2</v>
      </c>
      <c r="AG98">
        <v>4</v>
      </c>
      <c r="AH98">
        <v>7</v>
      </c>
      <c r="AI98" s="26"/>
      <c r="AJ98">
        <v>1</v>
      </c>
      <c r="AK98">
        <v>1</v>
      </c>
      <c r="AL98">
        <v>1</v>
      </c>
      <c r="AM98">
        <v>1</v>
      </c>
      <c r="AN98" s="26" t="s">
        <v>51</v>
      </c>
      <c r="AO98">
        <v>9</v>
      </c>
      <c r="AP98" s="26" t="s">
        <v>428</v>
      </c>
    </row>
    <row r="99" spans="1:42" ht="12.75">
      <c r="A99">
        <f t="shared" si="4"/>
        <v>38</v>
      </c>
      <c r="B99" s="123">
        <v>2109</v>
      </c>
      <c r="C99" s="123" t="s">
        <v>384</v>
      </c>
      <c r="D99" s="123" t="s">
        <v>113</v>
      </c>
      <c r="E99">
        <v>10</v>
      </c>
      <c r="F99" s="26">
        <v>0</v>
      </c>
      <c r="G99">
        <v>2</v>
      </c>
      <c r="H99">
        <v>0</v>
      </c>
      <c r="I99" s="26"/>
      <c r="J99">
        <v>2</v>
      </c>
      <c r="K99">
        <v>0</v>
      </c>
      <c r="L99" s="26"/>
      <c r="M99">
        <v>1</v>
      </c>
      <c r="N99">
        <v>0</v>
      </c>
      <c r="O99" s="26"/>
      <c r="P99">
        <v>1</v>
      </c>
      <c r="Q99">
        <v>0</v>
      </c>
      <c r="R99" s="26"/>
      <c r="S99">
        <v>1</v>
      </c>
      <c r="T99">
        <v>0</v>
      </c>
      <c r="U99" s="26"/>
      <c r="V99">
        <v>1</v>
      </c>
      <c r="W99">
        <v>0</v>
      </c>
      <c r="X99" s="26"/>
      <c r="Y99">
        <v>4</v>
      </c>
      <c r="Z99">
        <v>0</v>
      </c>
      <c r="AA99" s="26"/>
      <c r="AB99">
        <v>4</v>
      </c>
      <c r="AC99">
        <v>0</v>
      </c>
      <c r="AD99" s="26"/>
      <c r="AE99">
        <v>4</v>
      </c>
      <c r="AF99">
        <v>0</v>
      </c>
      <c r="AG99">
        <v>4</v>
      </c>
      <c r="AH99">
        <v>1</v>
      </c>
      <c r="AI99" s="26"/>
      <c r="AJ99">
        <v>1</v>
      </c>
      <c r="AK99">
        <v>0</v>
      </c>
      <c r="AL99">
        <v>1</v>
      </c>
      <c r="AM99">
        <v>0</v>
      </c>
      <c r="AN99" s="26"/>
      <c r="AO99" s="88">
        <v>0</v>
      </c>
      <c r="AP99" s="26"/>
    </row>
    <row r="100" spans="1:42" ht="12.75">
      <c r="A100">
        <f t="shared" si="4"/>
        <v>39</v>
      </c>
      <c r="B100" s="5">
        <v>4751</v>
      </c>
      <c r="C100" s="5" t="s">
        <v>384</v>
      </c>
      <c r="D100" s="5" t="s">
        <v>94</v>
      </c>
      <c r="E100">
        <v>25</v>
      </c>
      <c r="F100" s="26">
        <v>27</v>
      </c>
      <c r="G100">
        <v>2</v>
      </c>
      <c r="H100" s="8">
        <v>2</v>
      </c>
      <c r="I100" s="26" t="s">
        <v>51</v>
      </c>
      <c r="J100">
        <v>2</v>
      </c>
      <c r="K100">
        <v>0</v>
      </c>
      <c r="L100" s="26"/>
      <c r="M100">
        <v>1</v>
      </c>
      <c r="N100">
        <v>1</v>
      </c>
      <c r="O100" s="26" t="s">
        <v>51</v>
      </c>
      <c r="P100">
        <v>1</v>
      </c>
      <c r="Q100">
        <v>1</v>
      </c>
      <c r="R100" s="26" t="s">
        <v>51</v>
      </c>
      <c r="S100">
        <v>1</v>
      </c>
      <c r="T100">
        <v>1</v>
      </c>
      <c r="U100" s="26" t="s">
        <v>51</v>
      </c>
      <c r="V100">
        <v>1</v>
      </c>
      <c r="W100">
        <v>1</v>
      </c>
      <c r="X100" s="26" t="s">
        <v>51</v>
      </c>
      <c r="Y100">
        <v>4</v>
      </c>
      <c r="Z100">
        <v>4</v>
      </c>
      <c r="AA100" s="26" t="s">
        <v>51</v>
      </c>
      <c r="AB100">
        <v>4</v>
      </c>
      <c r="AC100">
        <v>5</v>
      </c>
      <c r="AD100" s="26" t="s">
        <v>51</v>
      </c>
      <c r="AE100">
        <v>4</v>
      </c>
      <c r="AF100">
        <v>5</v>
      </c>
      <c r="AG100">
        <v>4</v>
      </c>
      <c r="AH100">
        <v>5</v>
      </c>
      <c r="AI100" s="26" t="s">
        <v>51</v>
      </c>
      <c r="AJ100">
        <v>1</v>
      </c>
      <c r="AK100">
        <v>2</v>
      </c>
      <c r="AL100">
        <v>1</v>
      </c>
      <c r="AM100">
        <v>1</v>
      </c>
      <c r="AN100" s="26" t="s">
        <v>51</v>
      </c>
      <c r="AO100">
        <v>9</v>
      </c>
      <c r="AP100" s="26" t="s">
        <v>428</v>
      </c>
    </row>
    <row r="101" spans="1:42" ht="12.75">
      <c r="A101">
        <f t="shared" si="4"/>
        <v>40</v>
      </c>
      <c r="B101" s="5">
        <v>8052</v>
      </c>
      <c r="C101" s="5" t="s">
        <v>384</v>
      </c>
      <c r="D101" s="5" t="s">
        <v>123</v>
      </c>
      <c r="E101">
        <v>29</v>
      </c>
      <c r="F101" s="26">
        <v>23</v>
      </c>
      <c r="G101">
        <v>2</v>
      </c>
      <c r="H101" s="8">
        <v>2</v>
      </c>
      <c r="I101" s="26" t="s">
        <v>51</v>
      </c>
      <c r="J101">
        <v>2</v>
      </c>
      <c r="K101">
        <v>2</v>
      </c>
      <c r="L101" s="26" t="s">
        <v>51</v>
      </c>
      <c r="M101">
        <v>1</v>
      </c>
      <c r="N101">
        <v>0</v>
      </c>
      <c r="O101" s="26"/>
      <c r="P101">
        <v>1</v>
      </c>
      <c r="Q101">
        <v>0</v>
      </c>
      <c r="R101" s="26"/>
      <c r="S101">
        <v>1</v>
      </c>
      <c r="T101">
        <v>0</v>
      </c>
      <c r="U101" s="26"/>
      <c r="V101">
        <v>1</v>
      </c>
      <c r="W101">
        <v>0</v>
      </c>
      <c r="X101" s="26"/>
      <c r="Y101">
        <v>4</v>
      </c>
      <c r="Z101">
        <v>4</v>
      </c>
      <c r="AA101" s="26" t="s">
        <v>51</v>
      </c>
      <c r="AB101">
        <v>4</v>
      </c>
      <c r="AC101">
        <v>1</v>
      </c>
      <c r="AD101" s="26"/>
      <c r="AE101">
        <v>4</v>
      </c>
      <c r="AF101">
        <v>5</v>
      </c>
      <c r="AG101">
        <v>4</v>
      </c>
      <c r="AH101">
        <v>4</v>
      </c>
      <c r="AI101" s="26" t="s">
        <v>51</v>
      </c>
      <c r="AJ101">
        <v>1</v>
      </c>
      <c r="AK101">
        <v>2</v>
      </c>
      <c r="AL101">
        <v>1</v>
      </c>
      <c r="AM101">
        <v>1</v>
      </c>
      <c r="AN101" s="26" t="s">
        <v>51</v>
      </c>
      <c r="AO101">
        <v>5</v>
      </c>
      <c r="AP101" s="26" t="s">
        <v>427</v>
      </c>
    </row>
    <row r="102" spans="1:42" ht="12.75">
      <c r="A102">
        <f t="shared" si="4"/>
        <v>41</v>
      </c>
      <c r="B102" s="112">
        <v>8773</v>
      </c>
      <c r="C102" s="112" t="s">
        <v>384</v>
      </c>
      <c r="D102" s="112" t="s">
        <v>414</v>
      </c>
      <c r="E102">
        <v>26</v>
      </c>
      <c r="F102" s="26">
        <v>25</v>
      </c>
      <c r="G102">
        <v>2</v>
      </c>
      <c r="H102" s="8">
        <v>2</v>
      </c>
      <c r="I102" s="26" t="s">
        <v>51</v>
      </c>
      <c r="J102">
        <v>2</v>
      </c>
      <c r="K102">
        <v>0</v>
      </c>
      <c r="L102" s="26"/>
      <c r="M102">
        <v>1</v>
      </c>
      <c r="N102">
        <v>0</v>
      </c>
      <c r="O102" s="26"/>
      <c r="P102">
        <v>1</v>
      </c>
      <c r="Q102">
        <v>0</v>
      </c>
      <c r="R102" s="26"/>
      <c r="S102">
        <v>1</v>
      </c>
      <c r="T102">
        <v>1</v>
      </c>
      <c r="U102" s="26" t="s">
        <v>51</v>
      </c>
      <c r="V102">
        <v>1</v>
      </c>
      <c r="W102">
        <v>0</v>
      </c>
      <c r="X102" s="26"/>
      <c r="Y102">
        <v>4</v>
      </c>
      <c r="Z102">
        <v>0</v>
      </c>
      <c r="AA102" s="26"/>
      <c r="AB102">
        <v>4</v>
      </c>
      <c r="AC102">
        <v>0</v>
      </c>
      <c r="AD102" s="26"/>
      <c r="AE102">
        <v>4</v>
      </c>
      <c r="AF102">
        <v>0</v>
      </c>
      <c r="AG102">
        <v>4</v>
      </c>
      <c r="AH102">
        <v>5</v>
      </c>
      <c r="AI102" s="26"/>
      <c r="AJ102">
        <v>1</v>
      </c>
      <c r="AK102">
        <v>1</v>
      </c>
      <c r="AL102">
        <v>1</v>
      </c>
      <c r="AM102">
        <v>2</v>
      </c>
      <c r="AN102" s="26" t="s">
        <v>51</v>
      </c>
      <c r="AO102">
        <v>3</v>
      </c>
      <c r="AP102" s="26"/>
    </row>
    <row r="103" spans="1:42" ht="12.75">
      <c r="A103">
        <f t="shared" si="4"/>
        <v>42</v>
      </c>
      <c r="B103" s="5">
        <v>8989</v>
      </c>
      <c r="C103" s="5" t="s">
        <v>384</v>
      </c>
      <c r="D103" s="5" t="s">
        <v>97</v>
      </c>
      <c r="E103">
        <v>23</v>
      </c>
      <c r="F103" s="26">
        <v>24</v>
      </c>
      <c r="G103">
        <v>2</v>
      </c>
      <c r="H103" s="8">
        <v>2</v>
      </c>
      <c r="I103" s="26" t="s">
        <v>51</v>
      </c>
      <c r="J103">
        <v>2</v>
      </c>
      <c r="K103">
        <v>2</v>
      </c>
      <c r="L103" s="26" t="s">
        <v>51</v>
      </c>
      <c r="M103">
        <v>1</v>
      </c>
      <c r="N103">
        <v>1</v>
      </c>
      <c r="O103" s="26" t="s">
        <v>51</v>
      </c>
      <c r="P103">
        <v>1</v>
      </c>
      <c r="Q103">
        <v>0</v>
      </c>
      <c r="R103" s="26"/>
      <c r="S103">
        <v>1</v>
      </c>
      <c r="T103">
        <v>1</v>
      </c>
      <c r="U103" s="26" t="s">
        <v>51</v>
      </c>
      <c r="V103">
        <v>1</v>
      </c>
      <c r="W103">
        <v>1</v>
      </c>
      <c r="X103" s="26" t="s">
        <v>51</v>
      </c>
      <c r="Y103">
        <v>4</v>
      </c>
      <c r="Z103">
        <v>4</v>
      </c>
      <c r="AA103" s="26" t="s">
        <v>51</v>
      </c>
      <c r="AB103">
        <v>4</v>
      </c>
      <c r="AC103">
        <v>9</v>
      </c>
      <c r="AD103" s="26" t="s">
        <v>51</v>
      </c>
      <c r="AE103">
        <v>4</v>
      </c>
      <c r="AF103">
        <v>4</v>
      </c>
      <c r="AG103">
        <v>4</v>
      </c>
      <c r="AH103">
        <v>4</v>
      </c>
      <c r="AI103" s="26" t="s">
        <v>51</v>
      </c>
      <c r="AJ103">
        <v>1</v>
      </c>
      <c r="AK103">
        <v>2</v>
      </c>
      <c r="AL103">
        <v>1</v>
      </c>
      <c r="AM103">
        <v>1</v>
      </c>
      <c r="AN103" s="26" t="s">
        <v>51</v>
      </c>
      <c r="AO103">
        <v>9</v>
      </c>
      <c r="AP103" s="26" t="s">
        <v>428</v>
      </c>
    </row>
    <row r="104" spans="1:42" ht="12.75">
      <c r="A104">
        <f t="shared" si="4"/>
        <v>43</v>
      </c>
      <c r="B104" s="5">
        <v>9150</v>
      </c>
      <c r="C104" s="5" t="s">
        <v>384</v>
      </c>
      <c r="D104" s="5" t="s">
        <v>124</v>
      </c>
      <c r="E104">
        <v>36</v>
      </c>
      <c r="F104" s="26">
        <v>31</v>
      </c>
      <c r="G104">
        <v>2</v>
      </c>
      <c r="H104" s="8">
        <v>2</v>
      </c>
      <c r="I104" s="26" t="s">
        <v>51</v>
      </c>
      <c r="J104">
        <v>2</v>
      </c>
      <c r="K104">
        <v>2</v>
      </c>
      <c r="L104" s="26" t="s">
        <v>51</v>
      </c>
      <c r="M104">
        <v>1</v>
      </c>
      <c r="N104">
        <v>1</v>
      </c>
      <c r="O104" s="26" t="s">
        <v>51</v>
      </c>
      <c r="P104">
        <v>1</v>
      </c>
      <c r="Q104">
        <v>0</v>
      </c>
      <c r="R104" s="26"/>
      <c r="S104">
        <v>1</v>
      </c>
      <c r="T104">
        <v>1</v>
      </c>
      <c r="U104" s="26" t="s">
        <v>51</v>
      </c>
      <c r="V104">
        <v>1</v>
      </c>
      <c r="W104">
        <v>1</v>
      </c>
      <c r="X104" s="26" t="s">
        <v>51</v>
      </c>
      <c r="Y104">
        <v>4</v>
      </c>
      <c r="Z104">
        <v>4</v>
      </c>
      <c r="AA104" s="26" t="s">
        <v>51</v>
      </c>
      <c r="AB104">
        <v>4</v>
      </c>
      <c r="AC104">
        <v>4</v>
      </c>
      <c r="AD104" s="26" t="s">
        <v>51</v>
      </c>
      <c r="AE104">
        <v>4</v>
      </c>
      <c r="AF104">
        <v>6</v>
      </c>
      <c r="AG104">
        <v>4</v>
      </c>
      <c r="AH104">
        <v>6</v>
      </c>
      <c r="AI104" s="26" t="s">
        <v>51</v>
      </c>
      <c r="AJ104">
        <v>1</v>
      </c>
      <c r="AK104">
        <v>2</v>
      </c>
      <c r="AL104">
        <v>1</v>
      </c>
      <c r="AM104">
        <v>1</v>
      </c>
      <c r="AN104" s="26" t="s">
        <v>51</v>
      </c>
      <c r="AO104">
        <v>9</v>
      </c>
      <c r="AP104" s="26" t="s">
        <v>428</v>
      </c>
    </row>
    <row r="105" spans="2:42" ht="12.75">
      <c r="B105" s="5"/>
      <c r="C105" s="5"/>
      <c r="D105" s="5"/>
      <c r="E105" s="4">
        <f>SUM(E62:E104)</f>
        <v>1243</v>
      </c>
      <c r="F105" s="27">
        <f>SUM(F62:F104)</f>
        <v>1255</v>
      </c>
      <c r="G105" s="4">
        <f>SUM(G62:G104)</f>
        <v>86</v>
      </c>
      <c r="H105" s="4">
        <f>SUM(H62:H104)</f>
        <v>65</v>
      </c>
      <c r="I105" s="27"/>
      <c r="J105" s="4">
        <f>SUM(J62:J104)</f>
        <v>86</v>
      </c>
      <c r="K105" s="4">
        <f>SUM(K62:K104)</f>
        <v>55</v>
      </c>
      <c r="L105" s="27"/>
      <c r="M105" s="4">
        <f>SUM(M62:M104)</f>
        <v>43</v>
      </c>
      <c r="N105" s="4">
        <f>SUM(N62:N104)</f>
        <v>24</v>
      </c>
      <c r="O105" s="27"/>
      <c r="P105" s="4">
        <f>SUM(P62:P104)</f>
        <v>43</v>
      </c>
      <c r="Q105" s="4">
        <f>SUM(Q62:Q104)</f>
        <v>31</v>
      </c>
      <c r="R105" s="27"/>
      <c r="S105" s="4">
        <f>SUM(S62:S104)</f>
        <v>43</v>
      </c>
      <c r="T105" s="4">
        <f>SUM(T62:T104)</f>
        <v>28</v>
      </c>
      <c r="U105" s="27"/>
      <c r="V105" s="4">
        <f>SUM(V62:V104)</f>
        <v>43</v>
      </c>
      <c r="W105" s="4">
        <f>SUM(W62:W104)</f>
        <v>29</v>
      </c>
      <c r="X105" s="27"/>
      <c r="Y105" s="4">
        <f>SUM(Y62:Y104)</f>
        <v>172</v>
      </c>
      <c r="Z105" s="4">
        <f>SUM(Z62:Z104)</f>
        <v>127</v>
      </c>
      <c r="AA105" s="27"/>
      <c r="AB105" s="4">
        <f>SUM(AB62:AB104)</f>
        <v>172</v>
      </c>
      <c r="AC105" s="4">
        <f>SUM(AC62:AC104)</f>
        <v>279</v>
      </c>
      <c r="AD105" s="27"/>
      <c r="AE105" s="4">
        <f>SUM(AE62:AE104)</f>
        <v>172</v>
      </c>
      <c r="AF105" s="4">
        <f>SUM(AF62:AF104)</f>
        <v>171</v>
      </c>
      <c r="AG105" s="4">
        <f>SUM(AG62:AG104)</f>
        <v>172</v>
      </c>
      <c r="AH105" s="4">
        <f>SUM(AH62:AH104)</f>
        <v>178</v>
      </c>
      <c r="AI105" s="27"/>
      <c r="AJ105" s="4">
        <f>SUM(AJ62:AJ104)</f>
        <v>43</v>
      </c>
      <c r="AK105" s="4">
        <f>SUM(AK62:AK104)</f>
        <v>64</v>
      </c>
      <c r="AL105" s="4">
        <f>SUM(AL62:AL104)</f>
        <v>43</v>
      </c>
      <c r="AM105" s="4">
        <f>SUM(AM62:AM104)</f>
        <v>37</v>
      </c>
      <c r="AN105" s="27"/>
      <c r="AO105" s="4">
        <f>SUM(AO62:AO104)</f>
        <v>264</v>
      </c>
      <c r="AP105" s="27"/>
    </row>
    <row r="106" spans="2:42" ht="12.75">
      <c r="B106" s="5"/>
      <c r="C106" s="5"/>
      <c r="D106" s="5"/>
      <c r="F106" s="26"/>
      <c r="G106" s="8"/>
      <c r="H106" s="8"/>
      <c r="I106" s="26"/>
      <c r="L106" s="26"/>
      <c r="M106" s="8"/>
      <c r="N106" s="8"/>
      <c r="O106" s="26"/>
      <c r="P106" s="8"/>
      <c r="Q106" s="8"/>
      <c r="R106" s="26"/>
      <c r="S106" s="8"/>
      <c r="T106" s="8"/>
      <c r="U106" s="26"/>
      <c r="W106" s="8"/>
      <c r="X106" s="26"/>
      <c r="Y106" s="8"/>
      <c r="Z106" s="8"/>
      <c r="AA106" s="26"/>
      <c r="AB106" s="8"/>
      <c r="AC106" s="8"/>
      <c r="AD106" s="26"/>
      <c r="AE106" s="8"/>
      <c r="AF106" s="8"/>
      <c r="AG106" s="8"/>
      <c r="AI106" s="26"/>
      <c r="AJ106" s="8"/>
      <c r="AK106" s="8"/>
      <c r="AL106" s="8"/>
      <c r="AM106" s="8"/>
      <c r="AN106" s="26"/>
      <c r="AO106" s="8"/>
      <c r="AP106" s="26"/>
    </row>
    <row r="107" spans="1:42" ht="12.75">
      <c r="A107">
        <v>1</v>
      </c>
      <c r="B107" s="5">
        <v>157</v>
      </c>
      <c r="C107" s="5" t="s">
        <v>129</v>
      </c>
      <c r="D107" s="140" t="s">
        <v>130</v>
      </c>
      <c r="E107">
        <v>25</v>
      </c>
      <c r="F107" s="26">
        <v>14</v>
      </c>
      <c r="G107">
        <v>2</v>
      </c>
      <c r="H107" s="8">
        <v>0</v>
      </c>
      <c r="I107" s="26"/>
      <c r="J107">
        <v>2</v>
      </c>
      <c r="K107">
        <v>0</v>
      </c>
      <c r="L107" s="26"/>
      <c r="M107">
        <v>1</v>
      </c>
      <c r="N107">
        <v>0</v>
      </c>
      <c r="O107" s="26"/>
      <c r="P107">
        <v>1</v>
      </c>
      <c r="Q107">
        <v>0</v>
      </c>
      <c r="R107" s="26"/>
      <c r="S107">
        <v>1</v>
      </c>
      <c r="T107">
        <v>0</v>
      </c>
      <c r="U107" s="26"/>
      <c r="V107">
        <v>1</v>
      </c>
      <c r="W107">
        <v>0</v>
      </c>
      <c r="X107" s="26"/>
      <c r="Y107">
        <v>4</v>
      </c>
      <c r="Z107">
        <v>4</v>
      </c>
      <c r="AA107" s="26" t="s">
        <v>51</v>
      </c>
      <c r="AB107">
        <v>4</v>
      </c>
      <c r="AC107">
        <v>0</v>
      </c>
      <c r="AD107" s="26"/>
      <c r="AE107">
        <v>4</v>
      </c>
      <c r="AF107">
        <v>6</v>
      </c>
      <c r="AG107">
        <v>4</v>
      </c>
      <c r="AH107">
        <v>4</v>
      </c>
      <c r="AI107" s="26" t="s">
        <v>51</v>
      </c>
      <c r="AJ107">
        <v>1</v>
      </c>
      <c r="AK107">
        <v>2</v>
      </c>
      <c r="AL107">
        <v>1</v>
      </c>
      <c r="AM107">
        <v>0</v>
      </c>
      <c r="AN107" s="26"/>
      <c r="AO107">
        <v>2</v>
      </c>
      <c r="AP107" s="26"/>
    </row>
    <row r="108" spans="1:42" ht="12.75">
      <c r="A108">
        <f>1+A107</f>
        <v>2</v>
      </c>
      <c r="B108" s="5">
        <v>2086</v>
      </c>
      <c r="C108" s="5" t="s">
        <v>129</v>
      </c>
      <c r="D108" s="5" t="s">
        <v>132</v>
      </c>
      <c r="E108">
        <v>22</v>
      </c>
      <c r="F108" s="26">
        <v>31</v>
      </c>
      <c r="G108">
        <v>2</v>
      </c>
      <c r="H108" s="8">
        <v>2</v>
      </c>
      <c r="I108" s="26" t="s">
        <v>51</v>
      </c>
      <c r="J108">
        <v>2</v>
      </c>
      <c r="K108">
        <v>2</v>
      </c>
      <c r="L108" s="26" t="s">
        <v>51</v>
      </c>
      <c r="M108">
        <v>1</v>
      </c>
      <c r="N108">
        <v>1</v>
      </c>
      <c r="O108" s="26" t="s">
        <v>51</v>
      </c>
      <c r="P108">
        <v>1</v>
      </c>
      <c r="Q108">
        <v>1</v>
      </c>
      <c r="R108" s="26" t="s">
        <v>51</v>
      </c>
      <c r="S108">
        <v>1</v>
      </c>
      <c r="T108">
        <v>1</v>
      </c>
      <c r="U108" s="26" t="s">
        <v>51</v>
      </c>
      <c r="V108">
        <v>1</v>
      </c>
      <c r="W108">
        <v>0</v>
      </c>
      <c r="X108" s="26"/>
      <c r="Y108">
        <v>4</v>
      </c>
      <c r="Z108">
        <v>4</v>
      </c>
      <c r="AA108" s="26" t="s">
        <v>51</v>
      </c>
      <c r="AB108">
        <v>4</v>
      </c>
      <c r="AC108">
        <v>10</v>
      </c>
      <c r="AD108" s="26" t="s">
        <v>51</v>
      </c>
      <c r="AE108">
        <v>4</v>
      </c>
      <c r="AF108">
        <v>7</v>
      </c>
      <c r="AG108">
        <v>4</v>
      </c>
      <c r="AH108">
        <v>4</v>
      </c>
      <c r="AI108" s="26" t="s">
        <v>51</v>
      </c>
      <c r="AJ108">
        <v>1</v>
      </c>
      <c r="AK108">
        <v>1</v>
      </c>
      <c r="AL108">
        <v>1</v>
      </c>
      <c r="AM108">
        <v>0</v>
      </c>
      <c r="AN108" s="26"/>
      <c r="AO108">
        <v>8</v>
      </c>
      <c r="AP108" s="26" t="s">
        <v>429</v>
      </c>
    </row>
    <row r="109" spans="1:42" ht="12.75">
      <c r="A109">
        <f aca="true" t="shared" si="5" ref="A109:A118">1+A108</f>
        <v>3</v>
      </c>
      <c r="B109" s="5">
        <v>4436</v>
      </c>
      <c r="C109" s="5" t="s">
        <v>129</v>
      </c>
      <c r="D109" s="5" t="s">
        <v>134</v>
      </c>
      <c r="E109">
        <v>21</v>
      </c>
      <c r="F109" s="26">
        <v>12</v>
      </c>
      <c r="G109">
        <v>2</v>
      </c>
      <c r="H109" s="8">
        <v>1</v>
      </c>
      <c r="I109" s="26"/>
      <c r="J109">
        <v>2</v>
      </c>
      <c r="K109">
        <v>0</v>
      </c>
      <c r="L109" s="26"/>
      <c r="M109">
        <v>1</v>
      </c>
      <c r="N109">
        <v>0</v>
      </c>
      <c r="O109" s="26"/>
      <c r="P109">
        <v>1</v>
      </c>
      <c r="Q109">
        <v>0</v>
      </c>
      <c r="R109" s="26"/>
      <c r="S109">
        <v>1</v>
      </c>
      <c r="T109">
        <v>1</v>
      </c>
      <c r="U109" s="26" t="s">
        <v>51</v>
      </c>
      <c r="V109">
        <v>1</v>
      </c>
      <c r="W109">
        <v>0</v>
      </c>
      <c r="X109" s="26"/>
      <c r="Y109">
        <v>4</v>
      </c>
      <c r="Z109">
        <v>4</v>
      </c>
      <c r="AA109" s="26" t="s">
        <v>51</v>
      </c>
      <c r="AB109">
        <v>4</v>
      </c>
      <c r="AC109">
        <v>1</v>
      </c>
      <c r="AD109" s="26"/>
      <c r="AE109">
        <v>4</v>
      </c>
      <c r="AF109">
        <v>7</v>
      </c>
      <c r="AG109">
        <v>4</v>
      </c>
      <c r="AH109">
        <v>7</v>
      </c>
      <c r="AI109" s="26" t="s">
        <v>51</v>
      </c>
      <c r="AJ109">
        <v>1</v>
      </c>
      <c r="AK109">
        <v>1</v>
      </c>
      <c r="AL109">
        <v>1</v>
      </c>
      <c r="AM109">
        <v>1</v>
      </c>
      <c r="AN109" s="26" t="s">
        <v>51</v>
      </c>
      <c r="AO109">
        <v>4</v>
      </c>
      <c r="AP109" s="26"/>
    </row>
    <row r="110" spans="1:42" ht="12.75">
      <c r="A110">
        <f t="shared" si="5"/>
        <v>4</v>
      </c>
      <c r="B110" s="5">
        <v>5672</v>
      </c>
      <c r="C110" s="5" t="s">
        <v>129</v>
      </c>
      <c r="D110" s="5" t="s">
        <v>146</v>
      </c>
      <c r="E110">
        <v>29</v>
      </c>
      <c r="F110" s="26">
        <v>28</v>
      </c>
      <c r="G110">
        <v>2</v>
      </c>
      <c r="H110" s="8">
        <v>2</v>
      </c>
      <c r="I110" s="26" t="s">
        <v>51</v>
      </c>
      <c r="J110">
        <v>2</v>
      </c>
      <c r="K110">
        <v>0</v>
      </c>
      <c r="L110" s="26"/>
      <c r="M110">
        <v>1</v>
      </c>
      <c r="N110">
        <v>1</v>
      </c>
      <c r="O110" s="26" t="s">
        <v>51</v>
      </c>
      <c r="P110">
        <v>1</v>
      </c>
      <c r="Q110">
        <v>0</v>
      </c>
      <c r="R110" s="26"/>
      <c r="S110">
        <v>1</v>
      </c>
      <c r="T110">
        <v>0</v>
      </c>
      <c r="U110" s="26"/>
      <c r="V110">
        <v>1</v>
      </c>
      <c r="W110">
        <v>0</v>
      </c>
      <c r="X110" s="26"/>
      <c r="Y110">
        <v>4</v>
      </c>
      <c r="Z110">
        <v>4</v>
      </c>
      <c r="AA110" s="26" t="s">
        <v>51</v>
      </c>
      <c r="AB110">
        <v>4</v>
      </c>
      <c r="AC110">
        <v>0</v>
      </c>
      <c r="AD110" s="26"/>
      <c r="AE110">
        <v>4</v>
      </c>
      <c r="AF110">
        <v>7</v>
      </c>
      <c r="AG110">
        <v>4</v>
      </c>
      <c r="AH110">
        <v>4</v>
      </c>
      <c r="AI110" s="26" t="s">
        <v>51</v>
      </c>
      <c r="AJ110">
        <v>1</v>
      </c>
      <c r="AK110">
        <v>1</v>
      </c>
      <c r="AL110">
        <v>1</v>
      </c>
      <c r="AM110">
        <v>1</v>
      </c>
      <c r="AN110" s="26" t="s">
        <v>51</v>
      </c>
      <c r="AO110">
        <v>5</v>
      </c>
      <c r="AP110" s="26" t="s">
        <v>427</v>
      </c>
    </row>
    <row r="111" spans="1:42" ht="12.75">
      <c r="A111">
        <f t="shared" si="5"/>
        <v>5</v>
      </c>
      <c r="B111" s="5">
        <v>483</v>
      </c>
      <c r="C111" s="5" t="s">
        <v>137</v>
      </c>
      <c r="D111" s="5" t="s">
        <v>138</v>
      </c>
      <c r="E111">
        <v>19</v>
      </c>
      <c r="F111" s="26">
        <v>29</v>
      </c>
      <c r="G111">
        <v>2</v>
      </c>
      <c r="H111" s="8">
        <v>0</v>
      </c>
      <c r="I111" s="26"/>
      <c r="J111">
        <v>2</v>
      </c>
      <c r="K111">
        <v>0</v>
      </c>
      <c r="L111" s="26"/>
      <c r="M111">
        <v>1</v>
      </c>
      <c r="N111">
        <v>0</v>
      </c>
      <c r="O111" s="26"/>
      <c r="P111">
        <v>1</v>
      </c>
      <c r="Q111">
        <v>0</v>
      </c>
      <c r="R111" s="26"/>
      <c r="S111">
        <v>1</v>
      </c>
      <c r="T111">
        <v>0</v>
      </c>
      <c r="U111" s="26"/>
      <c r="V111">
        <v>1</v>
      </c>
      <c r="W111">
        <v>0</v>
      </c>
      <c r="X111" s="26"/>
      <c r="Y111">
        <v>4</v>
      </c>
      <c r="Z111">
        <v>4</v>
      </c>
      <c r="AA111" s="26" t="s">
        <v>51</v>
      </c>
      <c r="AB111">
        <v>4</v>
      </c>
      <c r="AC111">
        <v>14</v>
      </c>
      <c r="AD111" s="26" t="s">
        <v>51</v>
      </c>
      <c r="AE111">
        <v>4</v>
      </c>
      <c r="AF111">
        <v>5</v>
      </c>
      <c r="AG111">
        <v>4</v>
      </c>
      <c r="AH111">
        <v>4</v>
      </c>
      <c r="AI111" s="26" t="s">
        <v>51</v>
      </c>
      <c r="AJ111">
        <v>1</v>
      </c>
      <c r="AK111">
        <v>2</v>
      </c>
      <c r="AL111">
        <v>1</v>
      </c>
      <c r="AM111">
        <v>1</v>
      </c>
      <c r="AN111" s="26" t="s">
        <v>51</v>
      </c>
      <c r="AO111">
        <v>4</v>
      </c>
      <c r="AP111" s="26"/>
    </row>
    <row r="112" spans="1:42" ht="12.75">
      <c r="A112">
        <f t="shared" si="5"/>
        <v>6</v>
      </c>
      <c r="B112" s="105">
        <v>7908</v>
      </c>
      <c r="C112" s="105" t="s">
        <v>137</v>
      </c>
      <c r="D112" s="105" t="s">
        <v>139</v>
      </c>
      <c r="E112">
        <v>11</v>
      </c>
      <c r="F112" s="26">
        <v>0</v>
      </c>
      <c r="G112">
        <v>2</v>
      </c>
      <c r="H112" s="8">
        <v>2</v>
      </c>
      <c r="I112" s="26" t="s">
        <v>51</v>
      </c>
      <c r="J112">
        <v>2</v>
      </c>
      <c r="K112">
        <v>0</v>
      </c>
      <c r="L112" s="26"/>
      <c r="M112">
        <v>1</v>
      </c>
      <c r="N112">
        <v>0</v>
      </c>
      <c r="O112" s="26"/>
      <c r="P112">
        <v>1</v>
      </c>
      <c r="Q112">
        <v>0</v>
      </c>
      <c r="R112" s="26"/>
      <c r="S112">
        <v>1</v>
      </c>
      <c r="T112">
        <v>0</v>
      </c>
      <c r="U112" s="26"/>
      <c r="V112">
        <v>1</v>
      </c>
      <c r="W112">
        <v>0</v>
      </c>
      <c r="X112" s="26"/>
      <c r="Y112">
        <v>4</v>
      </c>
      <c r="Z112">
        <v>0</v>
      </c>
      <c r="AA112" s="26"/>
      <c r="AB112">
        <v>4</v>
      </c>
      <c r="AC112">
        <v>0</v>
      </c>
      <c r="AD112" s="26"/>
      <c r="AE112">
        <v>4</v>
      </c>
      <c r="AF112">
        <v>6</v>
      </c>
      <c r="AG112">
        <v>4</v>
      </c>
      <c r="AH112">
        <v>0</v>
      </c>
      <c r="AI112" s="26"/>
      <c r="AJ112">
        <v>1</v>
      </c>
      <c r="AK112">
        <v>0</v>
      </c>
      <c r="AL112">
        <v>1</v>
      </c>
      <c r="AM112">
        <v>1</v>
      </c>
      <c r="AN112" s="26"/>
      <c r="AO112">
        <v>1</v>
      </c>
      <c r="AP112" s="26"/>
    </row>
    <row r="113" spans="1:42" ht="12.75">
      <c r="A113">
        <f t="shared" si="5"/>
        <v>7</v>
      </c>
      <c r="B113" s="112">
        <v>8079</v>
      </c>
      <c r="C113" s="112" t="s">
        <v>137</v>
      </c>
      <c r="D113" s="112" t="s">
        <v>420</v>
      </c>
      <c r="E113">
        <v>21</v>
      </c>
      <c r="F113" s="26">
        <v>21</v>
      </c>
      <c r="G113">
        <v>2</v>
      </c>
      <c r="H113" s="8">
        <v>0</v>
      </c>
      <c r="I113" s="26"/>
      <c r="J113">
        <v>2</v>
      </c>
      <c r="K113">
        <v>0</v>
      </c>
      <c r="L113" s="26"/>
      <c r="M113">
        <v>1</v>
      </c>
      <c r="N113">
        <v>0</v>
      </c>
      <c r="O113" s="26"/>
      <c r="P113">
        <v>1</v>
      </c>
      <c r="Q113">
        <v>0</v>
      </c>
      <c r="R113" s="26"/>
      <c r="S113">
        <v>1</v>
      </c>
      <c r="T113">
        <v>0</v>
      </c>
      <c r="U113" s="26"/>
      <c r="V113">
        <v>1</v>
      </c>
      <c r="W113">
        <v>0</v>
      </c>
      <c r="X113" s="26"/>
      <c r="Y113">
        <v>4</v>
      </c>
      <c r="Z113">
        <v>0</v>
      </c>
      <c r="AA113" s="26"/>
      <c r="AB113">
        <v>4</v>
      </c>
      <c r="AC113">
        <v>0</v>
      </c>
      <c r="AD113" s="26"/>
      <c r="AE113">
        <v>4</v>
      </c>
      <c r="AF113">
        <v>0</v>
      </c>
      <c r="AG113">
        <v>4</v>
      </c>
      <c r="AH113">
        <v>0</v>
      </c>
      <c r="AI113" s="26"/>
      <c r="AJ113">
        <v>1</v>
      </c>
      <c r="AK113">
        <v>0</v>
      </c>
      <c r="AL113">
        <v>1</v>
      </c>
      <c r="AM113">
        <v>0</v>
      </c>
      <c r="AN113" s="26"/>
      <c r="AO113">
        <v>0</v>
      </c>
      <c r="AP113" s="26"/>
    </row>
    <row r="114" spans="1:42" ht="12.75">
      <c r="A114">
        <f t="shared" si="5"/>
        <v>8</v>
      </c>
      <c r="B114" s="5">
        <v>9092</v>
      </c>
      <c r="C114" s="5" t="s">
        <v>137</v>
      </c>
      <c r="D114" s="5" t="s">
        <v>141</v>
      </c>
      <c r="E114">
        <v>25</v>
      </c>
      <c r="F114" s="26">
        <v>29</v>
      </c>
      <c r="G114">
        <v>2</v>
      </c>
      <c r="H114" s="8">
        <v>2</v>
      </c>
      <c r="I114" s="26" t="s">
        <v>51</v>
      </c>
      <c r="J114">
        <v>2</v>
      </c>
      <c r="K114">
        <v>3</v>
      </c>
      <c r="L114" s="26" t="s">
        <v>51</v>
      </c>
      <c r="M114">
        <v>1</v>
      </c>
      <c r="N114">
        <v>1</v>
      </c>
      <c r="O114" s="26" t="s">
        <v>51</v>
      </c>
      <c r="P114">
        <v>1</v>
      </c>
      <c r="Q114">
        <v>1</v>
      </c>
      <c r="R114" s="26" t="s">
        <v>51</v>
      </c>
      <c r="S114">
        <v>1</v>
      </c>
      <c r="T114">
        <v>1</v>
      </c>
      <c r="U114" s="26" t="s">
        <v>51</v>
      </c>
      <c r="V114">
        <v>1</v>
      </c>
      <c r="W114">
        <v>2</v>
      </c>
      <c r="X114" s="26" t="s">
        <v>51</v>
      </c>
      <c r="Y114">
        <v>4</v>
      </c>
      <c r="Z114">
        <v>4</v>
      </c>
      <c r="AA114" s="26" t="s">
        <v>51</v>
      </c>
      <c r="AB114">
        <v>4</v>
      </c>
      <c r="AC114">
        <v>10</v>
      </c>
      <c r="AD114" s="26" t="s">
        <v>51</v>
      </c>
      <c r="AE114">
        <v>4</v>
      </c>
      <c r="AF114">
        <v>7</v>
      </c>
      <c r="AG114">
        <v>4</v>
      </c>
      <c r="AH114">
        <v>5</v>
      </c>
      <c r="AI114" s="26" t="s">
        <v>51</v>
      </c>
      <c r="AJ114">
        <v>1</v>
      </c>
      <c r="AK114">
        <v>2</v>
      </c>
      <c r="AL114">
        <v>1</v>
      </c>
      <c r="AM114">
        <v>1</v>
      </c>
      <c r="AN114" s="26" t="s">
        <v>51</v>
      </c>
      <c r="AO114">
        <v>10</v>
      </c>
      <c r="AP114" s="26" t="s">
        <v>428</v>
      </c>
    </row>
    <row r="115" spans="1:42" ht="12.75">
      <c r="A115">
        <f t="shared" si="5"/>
        <v>9</v>
      </c>
      <c r="B115" s="5">
        <v>9270</v>
      </c>
      <c r="C115" s="5" t="s">
        <v>137</v>
      </c>
      <c r="D115" s="5" t="s">
        <v>391</v>
      </c>
      <c r="E115">
        <v>12</v>
      </c>
      <c r="F115" s="26">
        <v>18</v>
      </c>
      <c r="G115">
        <v>2</v>
      </c>
      <c r="H115" s="8">
        <v>2</v>
      </c>
      <c r="I115" s="26" t="s">
        <v>51</v>
      </c>
      <c r="J115">
        <v>2</v>
      </c>
      <c r="K115">
        <v>0</v>
      </c>
      <c r="L115" s="26"/>
      <c r="M115">
        <v>1</v>
      </c>
      <c r="N115">
        <v>1</v>
      </c>
      <c r="O115" s="26" t="s">
        <v>51</v>
      </c>
      <c r="P115">
        <v>1</v>
      </c>
      <c r="Q115">
        <v>2</v>
      </c>
      <c r="R115" s="26" t="s">
        <v>51</v>
      </c>
      <c r="S115">
        <v>1</v>
      </c>
      <c r="T115">
        <v>1</v>
      </c>
      <c r="U115" s="26" t="s">
        <v>51</v>
      </c>
      <c r="V115">
        <v>1</v>
      </c>
      <c r="W115">
        <v>1</v>
      </c>
      <c r="X115" s="26" t="s">
        <v>51</v>
      </c>
      <c r="Y115">
        <v>4</v>
      </c>
      <c r="Z115">
        <v>4</v>
      </c>
      <c r="AA115" s="26" t="s">
        <v>51</v>
      </c>
      <c r="AB115">
        <v>4</v>
      </c>
      <c r="AC115">
        <v>4</v>
      </c>
      <c r="AD115" s="26" t="s">
        <v>51</v>
      </c>
      <c r="AE115">
        <v>4</v>
      </c>
      <c r="AF115">
        <v>7</v>
      </c>
      <c r="AG115">
        <v>4</v>
      </c>
      <c r="AH115">
        <v>4</v>
      </c>
      <c r="AI115" s="26" t="s">
        <v>51</v>
      </c>
      <c r="AJ115">
        <v>1</v>
      </c>
      <c r="AK115">
        <v>2</v>
      </c>
      <c r="AL115">
        <v>1</v>
      </c>
      <c r="AM115">
        <v>1</v>
      </c>
      <c r="AN115" s="26" t="s">
        <v>51</v>
      </c>
      <c r="AO115">
        <v>9</v>
      </c>
      <c r="AP115" s="26" t="s">
        <v>428</v>
      </c>
    </row>
    <row r="116" spans="1:42" ht="12.75">
      <c r="A116">
        <f t="shared" si="5"/>
        <v>10</v>
      </c>
      <c r="B116" s="112">
        <v>1017</v>
      </c>
      <c r="C116" s="112" t="s">
        <v>142</v>
      </c>
      <c r="D116" s="112" t="s">
        <v>405</v>
      </c>
      <c r="E116">
        <v>22</v>
      </c>
      <c r="F116" s="26">
        <v>15</v>
      </c>
      <c r="G116">
        <v>2</v>
      </c>
      <c r="H116" s="8">
        <v>0</v>
      </c>
      <c r="I116" s="26"/>
      <c r="J116">
        <v>2</v>
      </c>
      <c r="K116">
        <v>0</v>
      </c>
      <c r="L116" s="26"/>
      <c r="M116">
        <v>1</v>
      </c>
      <c r="N116">
        <v>0</v>
      </c>
      <c r="O116" s="26"/>
      <c r="P116">
        <v>1</v>
      </c>
      <c r="Q116">
        <v>0</v>
      </c>
      <c r="R116" s="26"/>
      <c r="S116">
        <v>1</v>
      </c>
      <c r="T116">
        <v>0</v>
      </c>
      <c r="U116" s="26"/>
      <c r="V116">
        <v>1</v>
      </c>
      <c r="W116">
        <v>0</v>
      </c>
      <c r="X116" s="26"/>
      <c r="Y116">
        <v>4</v>
      </c>
      <c r="Z116">
        <v>0</v>
      </c>
      <c r="AA116" s="26"/>
      <c r="AB116">
        <v>4</v>
      </c>
      <c r="AC116">
        <v>0</v>
      </c>
      <c r="AD116" s="26"/>
      <c r="AE116">
        <v>4</v>
      </c>
      <c r="AF116">
        <v>0</v>
      </c>
      <c r="AG116">
        <v>4</v>
      </c>
      <c r="AH116">
        <v>0</v>
      </c>
      <c r="AI116" s="26"/>
      <c r="AJ116">
        <v>1</v>
      </c>
      <c r="AK116">
        <v>1</v>
      </c>
      <c r="AL116">
        <v>1</v>
      </c>
      <c r="AM116">
        <v>0</v>
      </c>
      <c r="AN116" s="26"/>
      <c r="AO116">
        <v>0</v>
      </c>
      <c r="AP116" s="26"/>
    </row>
    <row r="117" spans="1:42" ht="12.75">
      <c r="A117">
        <f t="shared" si="5"/>
        <v>11</v>
      </c>
      <c r="B117" s="5">
        <v>1759</v>
      </c>
      <c r="C117" s="5" t="s">
        <v>142</v>
      </c>
      <c r="D117" s="5" t="s">
        <v>143</v>
      </c>
      <c r="E117">
        <v>23</v>
      </c>
      <c r="F117" s="26">
        <v>26</v>
      </c>
      <c r="G117">
        <v>2</v>
      </c>
      <c r="H117" s="8">
        <v>2</v>
      </c>
      <c r="I117" s="26" t="s">
        <v>51</v>
      </c>
      <c r="J117">
        <v>2</v>
      </c>
      <c r="K117">
        <v>0</v>
      </c>
      <c r="L117" s="26"/>
      <c r="M117">
        <v>1</v>
      </c>
      <c r="N117">
        <v>0</v>
      </c>
      <c r="O117" s="26"/>
      <c r="P117">
        <v>1</v>
      </c>
      <c r="Q117">
        <v>0</v>
      </c>
      <c r="R117" s="26"/>
      <c r="S117">
        <v>1</v>
      </c>
      <c r="T117">
        <v>1</v>
      </c>
      <c r="U117" s="26" t="s">
        <v>51</v>
      </c>
      <c r="V117">
        <v>1</v>
      </c>
      <c r="W117">
        <v>0</v>
      </c>
      <c r="X117" s="26"/>
      <c r="Y117">
        <v>4</v>
      </c>
      <c r="Z117">
        <v>4</v>
      </c>
      <c r="AA117" s="26" t="s">
        <v>51</v>
      </c>
      <c r="AB117">
        <v>4</v>
      </c>
      <c r="AC117">
        <v>5</v>
      </c>
      <c r="AD117" s="26" t="s">
        <v>51</v>
      </c>
      <c r="AE117">
        <v>4</v>
      </c>
      <c r="AF117">
        <v>5</v>
      </c>
      <c r="AG117">
        <v>4</v>
      </c>
      <c r="AH117">
        <v>4</v>
      </c>
      <c r="AI117" s="26" t="s">
        <v>51</v>
      </c>
      <c r="AJ117">
        <v>1</v>
      </c>
      <c r="AK117">
        <v>2</v>
      </c>
      <c r="AL117">
        <v>1</v>
      </c>
      <c r="AM117">
        <v>1</v>
      </c>
      <c r="AN117" s="26" t="s">
        <v>51</v>
      </c>
      <c r="AO117">
        <v>6</v>
      </c>
      <c r="AP117" s="26" t="s">
        <v>427</v>
      </c>
    </row>
    <row r="118" spans="1:42" ht="12.75">
      <c r="A118">
        <f t="shared" si="5"/>
        <v>12</v>
      </c>
      <c r="B118" s="5">
        <v>2185</v>
      </c>
      <c r="C118" s="5" t="s">
        <v>142</v>
      </c>
      <c r="D118" s="5" t="s">
        <v>133</v>
      </c>
      <c r="E118">
        <v>20</v>
      </c>
      <c r="F118" s="26">
        <v>28</v>
      </c>
      <c r="G118">
        <v>2</v>
      </c>
      <c r="H118" s="8">
        <v>2</v>
      </c>
      <c r="I118" s="26" t="s">
        <v>51</v>
      </c>
      <c r="J118">
        <v>2</v>
      </c>
      <c r="K118">
        <v>0</v>
      </c>
      <c r="L118" s="26"/>
      <c r="M118">
        <v>1</v>
      </c>
      <c r="N118">
        <v>0</v>
      </c>
      <c r="O118" s="26"/>
      <c r="P118">
        <v>1</v>
      </c>
      <c r="Q118">
        <v>0</v>
      </c>
      <c r="R118" s="26"/>
      <c r="S118">
        <v>1</v>
      </c>
      <c r="T118">
        <v>0</v>
      </c>
      <c r="U118" s="26"/>
      <c r="V118">
        <v>1</v>
      </c>
      <c r="W118">
        <v>0</v>
      </c>
      <c r="X118" s="26"/>
      <c r="Y118">
        <v>4</v>
      </c>
      <c r="Z118">
        <v>4</v>
      </c>
      <c r="AA118" s="26" t="s">
        <v>51</v>
      </c>
      <c r="AB118">
        <v>4</v>
      </c>
      <c r="AC118">
        <v>30</v>
      </c>
      <c r="AD118" s="26" t="s">
        <v>51</v>
      </c>
      <c r="AE118">
        <v>4</v>
      </c>
      <c r="AF118">
        <v>4</v>
      </c>
      <c r="AG118">
        <v>4</v>
      </c>
      <c r="AH118">
        <v>7</v>
      </c>
      <c r="AI118" s="26" t="s">
        <v>51</v>
      </c>
      <c r="AJ118">
        <v>1</v>
      </c>
      <c r="AK118">
        <v>1</v>
      </c>
      <c r="AL118">
        <v>1</v>
      </c>
      <c r="AM118">
        <v>1</v>
      </c>
      <c r="AN118" s="26" t="s">
        <v>51</v>
      </c>
      <c r="AO118">
        <v>5</v>
      </c>
      <c r="AP118" s="26" t="s">
        <v>427</v>
      </c>
    </row>
    <row r="119" spans="1:42" ht="12.75">
      <c r="A119">
        <f aca="true" t="shared" si="6" ref="A119:A130">1+A118</f>
        <v>13</v>
      </c>
      <c r="B119" s="5">
        <v>3253</v>
      </c>
      <c r="C119" s="5" t="s">
        <v>142</v>
      </c>
      <c r="D119" s="5" t="s">
        <v>144</v>
      </c>
      <c r="E119">
        <v>30</v>
      </c>
      <c r="F119" s="26">
        <v>27</v>
      </c>
      <c r="G119">
        <v>2</v>
      </c>
      <c r="H119" s="8">
        <v>2</v>
      </c>
      <c r="I119" s="26" t="s">
        <v>51</v>
      </c>
      <c r="J119">
        <v>2</v>
      </c>
      <c r="K119">
        <v>0</v>
      </c>
      <c r="L119" s="26"/>
      <c r="M119">
        <v>1</v>
      </c>
      <c r="N119">
        <v>1</v>
      </c>
      <c r="O119" s="26" t="s">
        <v>51</v>
      </c>
      <c r="P119">
        <v>1</v>
      </c>
      <c r="Q119">
        <v>1</v>
      </c>
      <c r="R119" s="26" t="s">
        <v>51</v>
      </c>
      <c r="S119">
        <v>1</v>
      </c>
      <c r="T119">
        <v>0</v>
      </c>
      <c r="U119" s="26"/>
      <c r="V119">
        <v>1</v>
      </c>
      <c r="W119">
        <v>0</v>
      </c>
      <c r="X119" s="26"/>
      <c r="Y119">
        <v>4</v>
      </c>
      <c r="Z119">
        <v>4</v>
      </c>
      <c r="AA119" s="26" t="s">
        <v>51</v>
      </c>
      <c r="AB119">
        <v>4</v>
      </c>
      <c r="AC119">
        <v>8</v>
      </c>
      <c r="AD119" s="26" t="s">
        <v>51</v>
      </c>
      <c r="AE119">
        <v>4</v>
      </c>
      <c r="AF119">
        <v>5</v>
      </c>
      <c r="AG119">
        <v>4</v>
      </c>
      <c r="AH119">
        <v>4</v>
      </c>
      <c r="AI119" s="26" t="s">
        <v>51</v>
      </c>
      <c r="AJ119">
        <v>1</v>
      </c>
      <c r="AK119">
        <v>2</v>
      </c>
      <c r="AL119">
        <v>1</v>
      </c>
      <c r="AM119">
        <v>1</v>
      </c>
      <c r="AN119" s="26" t="s">
        <v>51</v>
      </c>
      <c r="AO119">
        <v>7</v>
      </c>
      <c r="AP119" s="26" t="s">
        <v>429</v>
      </c>
    </row>
    <row r="120" spans="1:42" ht="12.75">
      <c r="A120">
        <f t="shared" si="6"/>
        <v>14</v>
      </c>
      <c r="B120" s="5">
        <v>5255</v>
      </c>
      <c r="C120" s="5" t="s">
        <v>142</v>
      </c>
      <c r="D120" s="5" t="s">
        <v>145</v>
      </c>
      <c r="E120">
        <v>22</v>
      </c>
      <c r="F120" s="26">
        <v>23</v>
      </c>
      <c r="G120">
        <v>2</v>
      </c>
      <c r="H120" s="8">
        <v>0</v>
      </c>
      <c r="I120" s="26"/>
      <c r="J120">
        <v>2</v>
      </c>
      <c r="K120">
        <v>0</v>
      </c>
      <c r="L120" s="26"/>
      <c r="M120">
        <v>1</v>
      </c>
      <c r="N120">
        <v>1</v>
      </c>
      <c r="O120" s="26" t="s">
        <v>51</v>
      </c>
      <c r="P120">
        <v>1</v>
      </c>
      <c r="Q120">
        <v>1</v>
      </c>
      <c r="R120" s="26" t="s">
        <v>51</v>
      </c>
      <c r="S120">
        <v>1</v>
      </c>
      <c r="T120">
        <v>1</v>
      </c>
      <c r="U120" s="26" t="s">
        <v>51</v>
      </c>
      <c r="V120">
        <v>1</v>
      </c>
      <c r="W120">
        <v>0</v>
      </c>
      <c r="X120" s="26"/>
      <c r="Y120">
        <v>4</v>
      </c>
      <c r="Z120">
        <v>4</v>
      </c>
      <c r="AA120" s="26" t="s">
        <v>51</v>
      </c>
      <c r="AB120">
        <v>4</v>
      </c>
      <c r="AC120">
        <v>0</v>
      </c>
      <c r="AD120" s="26"/>
      <c r="AE120">
        <v>4</v>
      </c>
      <c r="AF120">
        <v>4</v>
      </c>
      <c r="AG120">
        <v>4</v>
      </c>
      <c r="AH120">
        <v>4</v>
      </c>
      <c r="AI120" s="26" t="s">
        <v>51</v>
      </c>
      <c r="AJ120">
        <v>1</v>
      </c>
      <c r="AK120">
        <v>2</v>
      </c>
      <c r="AL120">
        <v>1</v>
      </c>
      <c r="AM120">
        <v>1</v>
      </c>
      <c r="AN120" s="26" t="s">
        <v>51</v>
      </c>
      <c r="AO120">
        <v>6</v>
      </c>
      <c r="AP120" s="26" t="s">
        <v>427</v>
      </c>
    </row>
    <row r="121" spans="1:42" ht="12.75">
      <c r="A121">
        <f t="shared" si="6"/>
        <v>15</v>
      </c>
      <c r="B121" s="5">
        <v>6736</v>
      </c>
      <c r="C121" s="5" t="s">
        <v>142</v>
      </c>
      <c r="D121" s="5" t="s">
        <v>147</v>
      </c>
      <c r="E121">
        <v>58</v>
      </c>
      <c r="F121" s="26">
        <v>62</v>
      </c>
      <c r="G121">
        <v>2</v>
      </c>
      <c r="H121" s="8">
        <v>2</v>
      </c>
      <c r="I121" s="26" t="s">
        <v>51</v>
      </c>
      <c r="J121">
        <v>2</v>
      </c>
      <c r="K121">
        <v>1</v>
      </c>
      <c r="L121" s="26"/>
      <c r="M121">
        <v>1</v>
      </c>
      <c r="N121">
        <v>1</v>
      </c>
      <c r="O121" s="26" t="s">
        <v>51</v>
      </c>
      <c r="P121">
        <v>1</v>
      </c>
      <c r="Q121">
        <v>1</v>
      </c>
      <c r="R121" s="26" t="s">
        <v>51</v>
      </c>
      <c r="S121">
        <v>1</v>
      </c>
      <c r="T121">
        <v>1</v>
      </c>
      <c r="U121" s="26" t="s">
        <v>51</v>
      </c>
      <c r="V121">
        <v>1</v>
      </c>
      <c r="W121">
        <v>1</v>
      </c>
      <c r="X121" s="26" t="s">
        <v>51</v>
      </c>
      <c r="Y121">
        <v>4</v>
      </c>
      <c r="Z121">
        <v>4</v>
      </c>
      <c r="AA121" s="26" t="s">
        <v>51</v>
      </c>
      <c r="AB121">
        <v>4</v>
      </c>
      <c r="AC121">
        <v>19</v>
      </c>
      <c r="AD121" s="26" t="s">
        <v>51</v>
      </c>
      <c r="AE121">
        <v>4</v>
      </c>
      <c r="AF121">
        <v>5</v>
      </c>
      <c r="AG121">
        <v>4</v>
      </c>
      <c r="AH121">
        <v>5</v>
      </c>
      <c r="AI121" s="26" t="s">
        <v>51</v>
      </c>
      <c r="AJ121">
        <v>1</v>
      </c>
      <c r="AK121">
        <v>2</v>
      </c>
      <c r="AL121">
        <v>1</v>
      </c>
      <c r="AM121">
        <v>1</v>
      </c>
      <c r="AN121" s="26" t="s">
        <v>51</v>
      </c>
      <c r="AO121">
        <v>9</v>
      </c>
      <c r="AP121" s="26" t="s">
        <v>428</v>
      </c>
    </row>
    <row r="122" spans="1:42" ht="12.75">
      <c r="A122">
        <f t="shared" si="6"/>
        <v>16</v>
      </c>
      <c r="B122" s="5">
        <v>2434</v>
      </c>
      <c r="C122" s="5" t="s">
        <v>148</v>
      </c>
      <c r="D122" s="5" t="s">
        <v>149</v>
      </c>
      <c r="E122">
        <v>20</v>
      </c>
      <c r="F122" s="26">
        <v>19</v>
      </c>
      <c r="G122">
        <v>2</v>
      </c>
      <c r="H122" s="8">
        <v>2</v>
      </c>
      <c r="I122" s="26" t="s">
        <v>51</v>
      </c>
      <c r="J122">
        <v>2</v>
      </c>
      <c r="K122">
        <v>1</v>
      </c>
      <c r="L122" s="26"/>
      <c r="M122">
        <v>1</v>
      </c>
      <c r="N122">
        <v>0</v>
      </c>
      <c r="O122" s="26"/>
      <c r="P122">
        <v>1</v>
      </c>
      <c r="Q122">
        <v>0</v>
      </c>
      <c r="R122" s="26"/>
      <c r="S122">
        <v>1</v>
      </c>
      <c r="T122">
        <v>1</v>
      </c>
      <c r="U122" s="26" t="s">
        <v>51</v>
      </c>
      <c r="V122">
        <v>1</v>
      </c>
      <c r="W122">
        <v>0</v>
      </c>
      <c r="X122" s="26"/>
      <c r="Y122">
        <v>4</v>
      </c>
      <c r="Z122">
        <v>4</v>
      </c>
      <c r="AA122" s="26" t="s">
        <v>51</v>
      </c>
      <c r="AB122">
        <v>4</v>
      </c>
      <c r="AC122">
        <v>4</v>
      </c>
      <c r="AD122" s="26" t="s">
        <v>51</v>
      </c>
      <c r="AE122">
        <v>4</v>
      </c>
      <c r="AF122">
        <v>7</v>
      </c>
      <c r="AG122">
        <v>4</v>
      </c>
      <c r="AH122">
        <v>3</v>
      </c>
      <c r="AI122" s="26"/>
      <c r="AJ122">
        <v>1</v>
      </c>
      <c r="AK122">
        <v>2</v>
      </c>
      <c r="AL122">
        <v>1</v>
      </c>
      <c r="AM122">
        <v>1</v>
      </c>
      <c r="AN122" s="26" t="s">
        <v>51</v>
      </c>
      <c r="AO122">
        <v>5</v>
      </c>
      <c r="AP122" s="26"/>
    </row>
    <row r="123" spans="1:42" ht="12.75">
      <c r="A123">
        <f t="shared" si="6"/>
        <v>17</v>
      </c>
      <c r="B123" s="5">
        <v>5514</v>
      </c>
      <c r="C123" s="5" t="s">
        <v>148</v>
      </c>
      <c r="D123" s="5" t="s">
        <v>150</v>
      </c>
      <c r="E123">
        <v>27</v>
      </c>
      <c r="F123" s="26">
        <v>37</v>
      </c>
      <c r="G123">
        <v>2</v>
      </c>
      <c r="H123" s="8">
        <v>2</v>
      </c>
      <c r="I123" s="26" t="s">
        <v>51</v>
      </c>
      <c r="J123">
        <v>2</v>
      </c>
      <c r="K123">
        <v>2</v>
      </c>
      <c r="L123" s="26" t="s">
        <v>51</v>
      </c>
      <c r="M123">
        <v>1</v>
      </c>
      <c r="N123">
        <v>1</v>
      </c>
      <c r="O123" s="26" t="s">
        <v>51</v>
      </c>
      <c r="P123">
        <v>1</v>
      </c>
      <c r="Q123">
        <v>0</v>
      </c>
      <c r="R123" s="26"/>
      <c r="S123">
        <v>1</v>
      </c>
      <c r="T123">
        <v>1</v>
      </c>
      <c r="U123" s="26" t="s">
        <v>51</v>
      </c>
      <c r="V123">
        <v>1</v>
      </c>
      <c r="W123">
        <v>1</v>
      </c>
      <c r="X123" s="26" t="s">
        <v>51</v>
      </c>
      <c r="Y123">
        <v>4</v>
      </c>
      <c r="Z123">
        <v>4</v>
      </c>
      <c r="AA123" s="26" t="s">
        <v>51</v>
      </c>
      <c r="AB123">
        <v>4</v>
      </c>
      <c r="AC123">
        <v>20</v>
      </c>
      <c r="AD123" s="26" t="s">
        <v>51</v>
      </c>
      <c r="AE123">
        <v>4</v>
      </c>
      <c r="AF123">
        <v>6</v>
      </c>
      <c r="AG123">
        <v>4</v>
      </c>
      <c r="AH123">
        <v>4</v>
      </c>
      <c r="AI123" s="26" t="s">
        <v>51</v>
      </c>
      <c r="AJ123">
        <v>1</v>
      </c>
      <c r="AK123">
        <v>2</v>
      </c>
      <c r="AL123">
        <v>1</v>
      </c>
      <c r="AM123">
        <v>1</v>
      </c>
      <c r="AN123" s="26" t="s">
        <v>51</v>
      </c>
      <c r="AO123">
        <v>9</v>
      </c>
      <c r="AP123" s="26" t="s">
        <v>428</v>
      </c>
    </row>
    <row r="124" spans="1:42" ht="12.75">
      <c r="A124">
        <f t="shared" si="6"/>
        <v>18</v>
      </c>
      <c r="B124" s="5">
        <v>6241</v>
      </c>
      <c r="C124" s="5" t="s">
        <v>148</v>
      </c>
      <c r="D124" s="5" t="s">
        <v>151</v>
      </c>
      <c r="E124">
        <v>30</v>
      </c>
      <c r="F124" s="26">
        <v>25</v>
      </c>
      <c r="G124">
        <v>2</v>
      </c>
      <c r="H124" s="8">
        <v>0</v>
      </c>
      <c r="I124" s="26"/>
      <c r="J124">
        <v>2</v>
      </c>
      <c r="K124">
        <v>0</v>
      </c>
      <c r="L124" s="26"/>
      <c r="M124">
        <v>1</v>
      </c>
      <c r="N124">
        <v>1</v>
      </c>
      <c r="O124" s="26" t="s">
        <v>51</v>
      </c>
      <c r="P124">
        <v>1</v>
      </c>
      <c r="Q124">
        <v>0</v>
      </c>
      <c r="R124" s="26"/>
      <c r="S124">
        <v>1</v>
      </c>
      <c r="T124">
        <v>0</v>
      </c>
      <c r="U124" s="26"/>
      <c r="V124">
        <v>1</v>
      </c>
      <c r="W124">
        <v>0</v>
      </c>
      <c r="X124" s="26"/>
      <c r="Y124">
        <v>4</v>
      </c>
      <c r="Z124">
        <v>4</v>
      </c>
      <c r="AA124" s="26" t="s">
        <v>51</v>
      </c>
      <c r="AB124">
        <v>4</v>
      </c>
      <c r="AC124">
        <v>1</v>
      </c>
      <c r="AD124" s="26"/>
      <c r="AE124">
        <v>4</v>
      </c>
      <c r="AF124">
        <v>4</v>
      </c>
      <c r="AG124">
        <v>4</v>
      </c>
      <c r="AH124">
        <v>1</v>
      </c>
      <c r="AI124" s="26"/>
      <c r="AJ124">
        <v>1</v>
      </c>
      <c r="AK124">
        <v>2</v>
      </c>
      <c r="AL124">
        <v>1</v>
      </c>
      <c r="AM124">
        <v>1</v>
      </c>
      <c r="AN124" s="26" t="s">
        <v>51</v>
      </c>
      <c r="AO124">
        <v>3</v>
      </c>
      <c r="AP124" s="26"/>
    </row>
    <row r="125" spans="1:42" ht="12.75">
      <c r="A125">
        <f t="shared" si="6"/>
        <v>19</v>
      </c>
      <c r="B125" s="5">
        <v>8198</v>
      </c>
      <c r="C125" s="5" t="s">
        <v>148</v>
      </c>
      <c r="D125" s="5" t="s">
        <v>152</v>
      </c>
      <c r="E125">
        <v>28</v>
      </c>
      <c r="F125" s="26">
        <v>25</v>
      </c>
      <c r="G125">
        <v>2</v>
      </c>
      <c r="H125" s="8">
        <v>2</v>
      </c>
      <c r="I125" s="26" t="s">
        <v>51</v>
      </c>
      <c r="J125">
        <v>2</v>
      </c>
      <c r="K125">
        <v>1</v>
      </c>
      <c r="L125" s="26"/>
      <c r="M125">
        <v>1</v>
      </c>
      <c r="N125">
        <v>1</v>
      </c>
      <c r="O125" s="26" t="s">
        <v>51</v>
      </c>
      <c r="P125">
        <v>1</v>
      </c>
      <c r="Q125">
        <v>0</v>
      </c>
      <c r="R125" s="26"/>
      <c r="S125">
        <v>1</v>
      </c>
      <c r="T125">
        <v>0</v>
      </c>
      <c r="U125" s="26"/>
      <c r="V125">
        <v>1</v>
      </c>
      <c r="W125">
        <v>0</v>
      </c>
      <c r="X125" s="26"/>
      <c r="Y125">
        <v>4</v>
      </c>
      <c r="Z125">
        <v>3</v>
      </c>
      <c r="AA125" s="26"/>
      <c r="AB125">
        <v>4</v>
      </c>
      <c r="AC125">
        <v>0</v>
      </c>
      <c r="AD125" s="26"/>
      <c r="AE125">
        <v>4</v>
      </c>
      <c r="AF125">
        <v>4</v>
      </c>
      <c r="AG125">
        <v>4</v>
      </c>
      <c r="AH125">
        <v>5</v>
      </c>
      <c r="AI125" s="26" t="s">
        <v>51</v>
      </c>
      <c r="AJ125">
        <v>1</v>
      </c>
      <c r="AK125">
        <v>0</v>
      </c>
      <c r="AL125">
        <v>1</v>
      </c>
      <c r="AM125">
        <v>1</v>
      </c>
      <c r="AN125" s="26"/>
      <c r="AO125">
        <v>3</v>
      </c>
      <c r="AP125" s="26"/>
    </row>
    <row r="126" spans="1:42" ht="12.75">
      <c r="A126">
        <f t="shared" si="6"/>
        <v>20</v>
      </c>
      <c r="B126" s="5">
        <v>9190</v>
      </c>
      <c r="C126" s="5" t="s">
        <v>148</v>
      </c>
      <c r="D126" s="5" t="s">
        <v>153</v>
      </c>
      <c r="E126">
        <v>15</v>
      </c>
      <c r="F126" s="26">
        <v>21</v>
      </c>
      <c r="G126">
        <v>2</v>
      </c>
      <c r="H126" s="8">
        <v>1</v>
      </c>
      <c r="I126" s="26"/>
      <c r="J126">
        <v>2</v>
      </c>
      <c r="K126">
        <v>0</v>
      </c>
      <c r="L126" s="26"/>
      <c r="M126">
        <v>1</v>
      </c>
      <c r="N126">
        <v>1</v>
      </c>
      <c r="O126" s="26" t="s">
        <v>51</v>
      </c>
      <c r="P126">
        <v>1</v>
      </c>
      <c r="Q126">
        <v>0</v>
      </c>
      <c r="R126" s="26"/>
      <c r="S126">
        <v>1</v>
      </c>
      <c r="T126">
        <v>1</v>
      </c>
      <c r="U126" s="26" t="s">
        <v>51</v>
      </c>
      <c r="V126">
        <v>1</v>
      </c>
      <c r="W126">
        <v>1</v>
      </c>
      <c r="X126" s="26" t="s">
        <v>51</v>
      </c>
      <c r="Y126">
        <v>4</v>
      </c>
      <c r="Z126">
        <v>4</v>
      </c>
      <c r="AA126" s="26" t="s">
        <v>51</v>
      </c>
      <c r="AB126">
        <v>4</v>
      </c>
      <c r="AC126">
        <v>15</v>
      </c>
      <c r="AD126" s="26" t="s">
        <v>51</v>
      </c>
      <c r="AE126">
        <v>4</v>
      </c>
      <c r="AF126">
        <v>4</v>
      </c>
      <c r="AG126">
        <v>4</v>
      </c>
      <c r="AH126">
        <v>5</v>
      </c>
      <c r="AI126" s="26" t="s">
        <v>51</v>
      </c>
      <c r="AJ126">
        <v>1</v>
      </c>
      <c r="AK126">
        <v>2</v>
      </c>
      <c r="AL126">
        <v>1</v>
      </c>
      <c r="AM126">
        <v>1</v>
      </c>
      <c r="AN126" s="26" t="s">
        <v>51</v>
      </c>
      <c r="AO126">
        <v>7</v>
      </c>
      <c r="AP126" s="26" t="s">
        <v>429</v>
      </c>
    </row>
    <row r="127" spans="1:42" ht="12.75">
      <c r="A127">
        <f t="shared" si="6"/>
        <v>21</v>
      </c>
      <c r="B127" s="5">
        <v>357</v>
      </c>
      <c r="C127" s="5" t="s">
        <v>383</v>
      </c>
      <c r="D127" s="5" t="s">
        <v>131</v>
      </c>
      <c r="E127">
        <v>48</v>
      </c>
      <c r="F127" s="26">
        <v>40</v>
      </c>
      <c r="G127">
        <v>2</v>
      </c>
      <c r="H127" s="8">
        <v>2</v>
      </c>
      <c r="I127" s="26" t="s">
        <v>51</v>
      </c>
      <c r="J127">
        <v>2</v>
      </c>
      <c r="K127">
        <v>0</v>
      </c>
      <c r="L127" s="26"/>
      <c r="M127">
        <v>1</v>
      </c>
      <c r="N127">
        <v>0</v>
      </c>
      <c r="O127" s="26"/>
      <c r="P127">
        <v>1</v>
      </c>
      <c r="Q127">
        <v>0</v>
      </c>
      <c r="R127" s="26"/>
      <c r="S127">
        <v>1</v>
      </c>
      <c r="T127">
        <v>1</v>
      </c>
      <c r="U127" s="26" t="s">
        <v>51</v>
      </c>
      <c r="V127">
        <v>1</v>
      </c>
      <c r="W127">
        <v>0</v>
      </c>
      <c r="X127" s="26"/>
      <c r="Y127">
        <v>4</v>
      </c>
      <c r="Z127">
        <v>4</v>
      </c>
      <c r="AA127" s="26" t="s">
        <v>51</v>
      </c>
      <c r="AB127">
        <v>4</v>
      </c>
      <c r="AC127">
        <v>1</v>
      </c>
      <c r="AD127" s="26"/>
      <c r="AE127">
        <v>4</v>
      </c>
      <c r="AF127">
        <v>4</v>
      </c>
      <c r="AG127">
        <v>4</v>
      </c>
      <c r="AH127">
        <v>4</v>
      </c>
      <c r="AI127" s="26" t="s">
        <v>51</v>
      </c>
      <c r="AJ127">
        <v>1</v>
      </c>
      <c r="AK127">
        <v>2</v>
      </c>
      <c r="AL127">
        <v>1</v>
      </c>
      <c r="AM127">
        <v>1</v>
      </c>
      <c r="AN127" s="26" t="s">
        <v>51</v>
      </c>
      <c r="AO127">
        <v>5</v>
      </c>
      <c r="AP127" s="26" t="s">
        <v>427</v>
      </c>
    </row>
    <row r="128" spans="1:42" ht="12.75">
      <c r="A128">
        <f t="shared" si="6"/>
        <v>22</v>
      </c>
      <c r="B128" s="5">
        <v>7231</v>
      </c>
      <c r="C128" s="5" t="s">
        <v>383</v>
      </c>
      <c r="D128" s="5" t="s">
        <v>135</v>
      </c>
      <c r="E128">
        <v>40</v>
      </c>
      <c r="F128" s="26">
        <v>36</v>
      </c>
      <c r="G128">
        <v>2</v>
      </c>
      <c r="H128" s="8">
        <v>0</v>
      </c>
      <c r="I128" s="26"/>
      <c r="J128">
        <v>2</v>
      </c>
      <c r="K128">
        <v>0</v>
      </c>
      <c r="L128" s="26"/>
      <c r="M128">
        <v>1</v>
      </c>
      <c r="N128">
        <v>0</v>
      </c>
      <c r="O128" s="26"/>
      <c r="P128">
        <v>1</v>
      </c>
      <c r="Q128">
        <v>0</v>
      </c>
      <c r="R128" s="26"/>
      <c r="S128">
        <v>1</v>
      </c>
      <c r="T128">
        <v>0</v>
      </c>
      <c r="U128" s="26"/>
      <c r="V128">
        <v>1</v>
      </c>
      <c r="W128">
        <v>0</v>
      </c>
      <c r="X128" s="26"/>
      <c r="Y128">
        <v>4</v>
      </c>
      <c r="Z128">
        <v>4</v>
      </c>
      <c r="AA128" s="26" t="s">
        <v>51</v>
      </c>
      <c r="AB128">
        <v>4</v>
      </c>
      <c r="AC128">
        <v>2</v>
      </c>
      <c r="AD128" s="26"/>
      <c r="AE128">
        <v>4</v>
      </c>
      <c r="AF128">
        <v>4</v>
      </c>
      <c r="AG128">
        <v>4</v>
      </c>
      <c r="AH128">
        <v>4</v>
      </c>
      <c r="AI128" s="26" t="s">
        <v>51</v>
      </c>
      <c r="AJ128">
        <v>1</v>
      </c>
      <c r="AK128">
        <v>0</v>
      </c>
      <c r="AL128">
        <v>1</v>
      </c>
      <c r="AM128">
        <v>0</v>
      </c>
      <c r="AN128" s="26"/>
      <c r="AO128">
        <v>2</v>
      </c>
      <c r="AP128" s="26"/>
    </row>
    <row r="129" spans="1:42" ht="12.75">
      <c r="A129">
        <f t="shared" si="6"/>
        <v>23</v>
      </c>
      <c r="B129" s="5">
        <v>8046</v>
      </c>
      <c r="C129" s="5" t="s">
        <v>383</v>
      </c>
      <c r="D129" s="5" t="s">
        <v>140</v>
      </c>
      <c r="E129">
        <v>28</v>
      </c>
      <c r="F129" s="26">
        <v>24</v>
      </c>
      <c r="G129">
        <v>2</v>
      </c>
      <c r="H129" s="8">
        <v>2</v>
      </c>
      <c r="I129" s="26" t="s">
        <v>51</v>
      </c>
      <c r="J129">
        <v>2</v>
      </c>
      <c r="K129">
        <v>1</v>
      </c>
      <c r="L129" s="26"/>
      <c r="M129">
        <v>1</v>
      </c>
      <c r="N129">
        <v>1</v>
      </c>
      <c r="O129" s="26" t="s">
        <v>51</v>
      </c>
      <c r="P129">
        <v>1</v>
      </c>
      <c r="Q129">
        <v>0</v>
      </c>
      <c r="R129" s="26"/>
      <c r="S129">
        <v>1</v>
      </c>
      <c r="T129">
        <v>0</v>
      </c>
      <c r="U129" s="26"/>
      <c r="V129">
        <v>1</v>
      </c>
      <c r="W129">
        <v>0</v>
      </c>
      <c r="X129" s="26"/>
      <c r="Y129">
        <v>4</v>
      </c>
      <c r="Z129">
        <v>4</v>
      </c>
      <c r="AA129" s="26" t="s">
        <v>51</v>
      </c>
      <c r="AB129">
        <v>4</v>
      </c>
      <c r="AC129">
        <v>1</v>
      </c>
      <c r="AD129" s="26"/>
      <c r="AE129">
        <v>4</v>
      </c>
      <c r="AF129">
        <v>5</v>
      </c>
      <c r="AG129">
        <v>4</v>
      </c>
      <c r="AH129">
        <v>4</v>
      </c>
      <c r="AI129" s="26" t="s">
        <v>51</v>
      </c>
      <c r="AJ129">
        <v>1</v>
      </c>
      <c r="AK129">
        <v>2</v>
      </c>
      <c r="AL129">
        <v>1</v>
      </c>
      <c r="AM129">
        <v>1</v>
      </c>
      <c r="AN129" s="26" t="s">
        <v>51</v>
      </c>
      <c r="AO129">
        <v>5</v>
      </c>
      <c r="AP129" s="26" t="s">
        <v>427</v>
      </c>
    </row>
    <row r="130" spans="1:42" ht="12.75">
      <c r="A130">
        <f t="shared" si="6"/>
        <v>24</v>
      </c>
      <c r="B130" s="5">
        <v>9104</v>
      </c>
      <c r="C130" s="5" t="s">
        <v>383</v>
      </c>
      <c r="D130" s="5" t="s">
        <v>136</v>
      </c>
      <c r="E130">
        <v>72</v>
      </c>
      <c r="F130" s="26">
        <v>90</v>
      </c>
      <c r="G130">
        <v>2</v>
      </c>
      <c r="H130" s="8">
        <v>2</v>
      </c>
      <c r="I130" s="26" t="s">
        <v>51</v>
      </c>
      <c r="J130">
        <v>2</v>
      </c>
      <c r="K130">
        <v>4</v>
      </c>
      <c r="L130" s="26" t="s">
        <v>51</v>
      </c>
      <c r="M130">
        <v>1</v>
      </c>
      <c r="N130">
        <v>1</v>
      </c>
      <c r="O130" s="26" t="s">
        <v>51</v>
      </c>
      <c r="P130">
        <v>1</v>
      </c>
      <c r="Q130">
        <v>1</v>
      </c>
      <c r="R130" s="26" t="s">
        <v>51</v>
      </c>
      <c r="S130">
        <v>1</v>
      </c>
      <c r="T130">
        <v>1</v>
      </c>
      <c r="U130" s="26" t="s">
        <v>51</v>
      </c>
      <c r="V130">
        <v>1</v>
      </c>
      <c r="W130">
        <v>1</v>
      </c>
      <c r="X130" s="26" t="s">
        <v>51</v>
      </c>
      <c r="Y130">
        <v>4</v>
      </c>
      <c r="Z130">
        <v>4</v>
      </c>
      <c r="AA130" s="26" t="s">
        <v>51</v>
      </c>
      <c r="AB130">
        <v>4</v>
      </c>
      <c r="AC130">
        <v>28</v>
      </c>
      <c r="AD130" s="26" t="s">
        <v>51</v>
      </c>
      <c r="AE130">
        <v>4</v>
      </c>
      <c r="AF130">
        <v>4</v>
      </c>
      <c r="AG130">
        <v>4</v>
      </c>
      <c r="AH130">
        <v>5</v>
      </c>
      <c r="AI130" s="26" t="s">
        <v>51</v>
      </c>
      <c r="AJ130">
        <v>1</v>
      </c>
      <c r="AK130">
        <v>2</v>
      </c>
      <c r="AL130">
        <v>1</v>
      </c>
      <c r="AM130">
        <v>1</v>
      </c>
      <c r="AN130" s="26" t="s">
        <v>51</v>
      </c>
      <c r="AO130">
        <v>10</v>
      </c>
      <c r="AP130" s="26" t="s">
        <v>428</v>
      </c>
    </row>
    <row r="131" spans="2:42" ht="12.75">
      <c r="B131" s="5"/>
      <c r="C131" s="5"/>
      <c r="D131" s="5"/>
      <c r="E131" s="4">
        <f>SUM(E107:E130)</f>
        <v>668</v>
      </c>
      <c r="F131" s="27">
        <f aca="true" t="shared" si="7" ref="F131:W131">SUM(F107:F130)</f>
        <v>680</v>
      </c>
      <c r="G131" s="4">
        <f t="shared" si="7"/>
        <v>48</v>
      </c>
      <c r="H131" s="4">
        <f t="shared" si="7"/>
        <v>32</v>
      </c>
      <c r="I131" s="27"/>
      <c r="J131" s="4">
        <f t="shared" si="7"/>
        <v>48</v>
      </c>
      <c r="K131" s="4">
        <f t="shared" si="7"/>
        <v>15</v>
      </c>
      <c r="L131" s="27"/>
      <c r="M131" s="4">
        <f t="shared" si="7"/>
        <v>24</v>
      </c>
      <c r="N131" s="4">
        <f t="shared" si="7"/>
        <v>13</v>
      </c>
      <c r="O131" s="27"/>
      <c r="P131" s="4">
        <f t="shared" si="7"/>
        <v>24</v>
      </c>
      <c r="Q131" s="4">
        <f t="shared" si="7"/>
        <v>8</v>
      </c>
      <c r="R131" s="27"/>
      <c r="S131" s="4">
        <f t="shared" si="7"/>
        <v>24</v>
      </c>
      <c r="T131" s="4">
        <f t="shared" si="7"/>
        <v>12</v>
      </c>
      <c r="U131" s="27"/>
      <c r="V131" s="4">
        <f t="shared" si="7"/>
        <v>24</v>
      </c>
      <c r="W131" s="4">
        <f t="shared" si="7"/>
        <v>7</v>
      </c>
      <c r="X131" s="27"/>
      <c r="Y131" s="4">
        <f>SUM(Y107:Y130)</f>
        <v>96</v>
      </c>
      <c r="Z131" s="4">
        <f>SUM(Z107:Z130)</f>
        <v>83</v>
      </c>
      <c r="AA131" s="27"/>
      <c r="AB131" s="4">
        <f>SUM(AB107:AB130)</f>
        <v>96</v>
      </c>
      <c r="AC131" s="4">
        <f>SUM(AC107:AC130)</f>
        <v>173</v>
      </c>
      <c r="AD131" s="27"/>
      <c r="AE131" s="4">
        <f>SUM(AE107:AE130)</f>
        <v>96</v>
      </c>
      <c r="AF131" s="4">
        <f>SUM(AF107:AF130)</f>
        <v>117</v>
      </c>
      <c r="AG131" s="4">
        <f>SUM(AG107:AG130)</f>
        <v>96</v>
      </c>
      <c r="AH131" s="4">
        <f>SUM(AH107:AH130)</f>
        <v>91</v>
      </c>
      <c r="AI131" s="27"/>
      <c r="AJ131" s="4">
        <f>SUM(AJ107:AJ130)</f>
        <v>24</v>
      </c>
      <c r="AK131" s="4">
        <f>SUM(AK107:AK130)</f>
        <v>35</v>
      </c>
      <c r="AL131" s="4">
        <f>SUM(AL107:AL130)</f>
        <v>24</v>
      </c>
      <c r="AM131" s="4">
        <f>SUM(AM107:AM130)</f>
        <v>19</v>
      </c>
      <c r="AN131" s="27"/>
      <c r="AO131" s="4">
        <f>SUM(AO107:AO130)</f>
        <v>125</v>
      </c>
      <c r="AP131" s="27"/>
    </row>
    <row r="132" spans="2:42" ht="12.75">
      <c r="B132" s="5"/>
      <c r="C132" s="5"/>
      <c r="D132" s="5"/>
      <c r="F132" s="26"/>
      <c r="G132" s="8"/>
      <c r="H132" s="8"/>
      <c r="I132" s="26"/>
      <c r="L132" s="26"/>
      <c r="M132" s="8"/>
      <c r="N132" s="8"/>
      <c r="O132" s="26"/>
      <c r="P132" s="8"/>
      <c r="Q132" s="8"/>
      <c r="R132" s="26"/>
      <c r="S132" s="8"/>
      <c r="T132" s="8"/>
      <c r="U132" s="26"/>
      <c r="W132" s="8"/>
      <c r="X132" s="26"/>
      <c r="Y132" s="8"/>
      <c r="Z132" s="8"/>
      <c r="AA132" s="26"/>
      <c r="AB132" s="8"/>
      <c r="AC132" s="8"/>
      <c r="AD132" s="26"/>
      <c r="AE132" s="8"/>
      <c r="AF132" s="8"/>
      <c r="AG132" s="8"/>
      <c r="AI132" s="26"/>
      <c r="AJ132" s="8"/>
      <c r="AK132" s="8"/>
      <c r="AL132" s="8"/>
      <c r="AM132" s="8"/>
      <c r="AN132" s="26"/>
      <c r="AO132" s="8"/>
      <c r="AP132" s="26"/>
    </row>
    <row r="133" spans="1:42" ht="12.75">
      <c r="A133">
        <v>1</v>
      </c>
      <c r="B133" s="5">
        <v>2936</v>
      </c>
      <c r="C133" s="5" t="s">
        <v>154</v>
      </c>
      <c r="D133" s="5" t="s">
        <v>155</v>
      </c>
      <c r="E133">
        <v>63</v>
      </c>
      <c r="F133" s="26">
        <v>61</v>
      </c>
      <c r="G133">
        <v>2</v>
      </c>
      <c r="H133" s="8">
        <v>2</v>
      </c>
      <c r="I133" s="26" t="s">
        <v>51</v>
      </c>
      <c r="J133">
        <v>2</v>
      </c>
      <c r="K133">
        <v>2</v>
      </c>
      <c r="L133" s="26" t="s">
        <v>51</v>
      </c>
      <c r="M133">
        <v>1</v>
      </c>
      <c r="N133">
        <v>1</v>
      </c>
      <c r="O133" s="26" t="s">
        <v>51</v>
      </c>
      <c r="P133">
        <v>1</v>
      </c>
      <c r="Q133">
        <v>0</v>
      </c>
      <c r="R133" s="26"/>
      <c r="S133">
        <v>1</v>
      </c>
      <c r="T133">
        <v>1</v>
      </c>
      <c r="U133" s="26" t="s">
        <v>51</v>
      </c>
      <c r="V133">
        <v>1</v>
      </c>
      <c r="W133">
        <v>1</v>
      </c>
      <c r="X133" s="26" t="s">
        <v>51</v>
      </c>
      <c r="Y133">
        <v>4</v>
      </c>
      <c r="Z133">
        <v>4</v>
      </c>
      <c r="AA133" s="26" t="s">
        <v>51</v>
      </c>
      <c r="AB133">
        <v>4</v>
      </c>
      <c r="AC133">
        <v>4</v>
      </c>
      <c r="AD133" s="26" t="s">
        <v>51</v>
      </c>
      <c r="AE133">
        <v>4</v>
      </c>
      <c r="AF133">
        <v>5</v>
      </c>
      <c r="AG133">
        <v>4</v>
      </c>
      <c r="AH133">
        <v>4</v>
      </c>
      <c r="AI133" s="26" t="s">
        <v>51</v>
      </c>
      <c r="AJ133">
        <v>1</v>
      </c>
      <c r="AK133">
        <v>2</v>
      </c>
      <c r="AL133">
        <v>1</v>
      </c>
      <c r="AM133">
        <v>1</v>
      </c>
      <c r="AN133" s="26" t="s">
        <v>51</v>
      </c>
      <c r="AO133">
        <v>9</v>
      </c>
      <c r="AP133" s="26" t="s">
        <v>428</v>
      </c>
    </row>
    <row r="134" spans="1:42" ht="12.75">
      <c r="A134">
        <f aca="true" t="shared" si="8" ref="A134:A154">1+A133</f>
        <v>2</v>
      </c>
      <c r="B134" s="5">
        <v>4904</v>
      </c>
      <c r="C134" s="5" t="s">
        <v>154</v>
      </c>
      <c r="D134" s="5" t="s">
        <v>156</v>
      </c>
      <c r="E134">
        <v>29</v>
      </c>
      <c r="F134" s="26">
        <v>22</v>
      </c>
      <c r="G134">
        <v>2</v>
      </c>
      <c r="H134" s="8">
        <v>2</v>
      </c>
      <c r="I134" s="26" t="s">
        <v>51</v>
      </c>
      <c r="J134">
        <v>2</v>
      </c>
      <c r="K134">
        <v>0</v>
      </c>
      <c r="L134" s="26"/>
      <c r="M134">
        <v>1</v>
      </c>
      <c r="N134">
        <v>1</v>
      </c>
      <c r="O134" s="26" t="s">
        <v>51</v>
      </c>
      <c r="P134">
        <v>1</v>
      </c>
      <c r="Q134">
        <v>1</v>
      </c>
      <c r="R134" s="26" t="s">
        <v>51</v>
      </c>
      <c r="S134">
        <v>1</v>
      </c>
      <c r="T134">
        <v>0</v>
      </c>
      <c r="U134" s="26"/>
      <c r="V134">
        <v>1</v>
      </c>
      <c r="W134">
        <v>0</v>
      </c>
      <c r="X134" s="26"/>
      <c r="Y134">
        <v>4</v>
      </c>
      <c r="Z134">
        <v>4</v>
      </c>
      <c r="AA134" s="26" t="s">
        <v>51</v>
      </c>
      <c r="AB134">
        <v>4</v>
      </c>
      <c r="AC134">
        <v>5</v>
      </c>
      <c r="AD134" s="26" t="s">
        <v>51</v>
      </c>
      <c r="AE134">
        <v>4</v>
      </c>
      <c r="AF134">
        <v>5</v>
      </c>
      <c r="AG134">
        <v>4</v>
      </c>
      <c r="AH134">
        <v>4</v>
      </c>
      <c r="AI134" s="26" t="s">
        <v>51</v>
      </c>
      <c r="AJ134">
        <v>1</v>
      </c>
      <c r="AK134">
        <v>2</v>
      </c>
      <c r="AL134">
        <v>1</v>
      </c>
      <c r="AM134">
        <v>1</v>
      </c>
      <c r="AN134" s="26" t="s">
        <v>51</v>
      </c>
      <c r="AO134">
        <v>7</v>
      </c>
      <c r="AP134" s="26" t="s">
        <v>429</v>
      </c>
    </row>
    <row r="135" spans="1:42" ht="12.75">
      <c r="A135">
        <f t="shared" si="8"/>
        <v>3</v>
      </c>
      <c r="B135" s="5">
        <v>7011</v>
      </c>
      <c r="C135" s="5" t="s">
        <v>154</v>
      </c>
      <c r="D135" s="5" t="s">
        <v>157</v>
      </c>
      <c r="E135">
        <v>40</v>
      </c>
      <c r="F135" s="26">
        <v>46</v>
      </c>
      <c r="G135">
        <v>2</v>
      </c>
      <c r="H135" s="8">
        <v>2</v>
      </c>
      <c r="I135" s="26" t="s">
        <v>51</v>
      </c>
      <c r="J135">
        <v>2</v>
      </c>
      <c r="K135">
        <v>2</v>
      </c>
      <c r="L135" s="26" t="s">
        <v>51</v>
      </c>
      <c r="M135">
        <v>1</v>
      </c>
      <c r="N135">
        <v>1</v>
      </c>
      <c r="O135" s="26" t="s">
        <v>51</v>
      </c>
      <c r="P135">
        <v>1</v>
      </c>
      <c r="Q135">
        <v>3</v>
      </c>
      <c r="R135" s="26" t="s">
        <v>51</v>
      </c>
      <c r="S135">
        <v>1</v>
      </c>
      <c r="T135">
        <v>1</v>
      </c>
      <c r="U135" s="26" t="s">
        <v>51</v>
      </c>
      <c r="V135">
        <v>1</v>
      </c>
      <c r="W135">
        <v>1</v>
      </c>
      <c r="X135" s="26" t="s">
        <v>51</v>
      </c>
      <c r="Y135">
        <v>4</v>
      </c>
      <c r="Z135">
        <v>4</v>
      </c>
      <c r="AA135" s="26" t="s">
        <v>51</v>
      </c>
      <c r="AB135">
        <v>4</v>
      </c>
      <c r="AC135">
        <v>14</v>
      </c>
      <c r="AD135" s="26" t="s">
        <v>51</v>
      </c>
      <c r="AE135">
        <v>4</v>
      </c>
      <c r="AF135">
        <v>6</v>
      </c>
      <c r="AG135">
        <v>4</v>
      </c>
      <c r="AH135">
        <v>4</v>
      </c>
      <c r="AI135" s="26" t="s">
        <v>51</v>
      </c>
      <c r="AJ135">
        <v>1</v>
      </c>
      <c r="AK135">
        <v>2</v>
      </c>
      <c r="AL135">
        <v>1</v>
      </c>
      <c r="AM135">
        <v>1</v>
      </c>
      <c r="AN135" s="26" t="s">
        <v>51</v>
      </c>
      <c r="AO135">
        <v>10</v>
      </c>
      <c r="AP135" s="26" t="s">
        <v>428</v>
      </c>
    </row>
    <row r="136" spans="1:42" ht="12.75">
      <c r="A136">
        <f t="shared" si="8"/>
        <v>4</v>
      </c>
      <c r="B136" s="5">
        <v>992</v>
      </c>
      <c r="C136" s="5" t="s">
        <v>158</v>
      </c>
      <c r="D136" s="5" t="s">
        <v>159</v>
      </c>
      <c r="E136">
        <v>26</v>
      </c>
      <c r="F136" s="26">
        <v>41</v>
      </c>
      <c r="G136">
        <v>2</v>
      </c>
      <c r="H136" s="8">
        <v>2</v>
      </c>
      <c r="I136" s="26" t="s">
        <v>51</v>
      </c>
      <c r="J136">
        <v>2</v>
      </c>
      <c r="K136">
        <v>2</v>
      </c>
      <c r="L136" s="26" t="s">
        <v>51</v>
      </c>
      <c r="M136">
        <v>1</v>
      </c>
      <c r="N136">
        <v>1</v>
      </c>
      <c r="O136" s="26" t="s">
        <v>51</v>
      </c>
      <c r="P136">
        <v>1</v>
      </c>
      <c r="Q136">
        <v>1</v>
      </c>
      <c r="R136" s="26" t="s">
        <v>51</v>
      </c>
      <c r="S136">
        <v>1</v>
      </c>
      <c r="T136">
        <v>1</v>
      </c>
      <c r="U136" s="26" t="s">
        <v>51</v>
      </c>
      <c r="V136">
        <v>1</v>
      </c>
      <c r="W136">
        <v>1</v>
      </c>
      <c r="X136" s="26" t="s">
        <v>51</v>
      </c>
      <c r="Y136">
        <v>4</v>
      </c>
      <c r="Z136">
        <v>4</v>
      </c>
      <c r="AA136" s="26" t="s">
        <v>51</v>
      </c>
      <c r="AB136">
        <v>4</v>
      </c>
      <c r="AC136">
        <v>16</v>
      </c>
      <c r="AD136" s="26" t="s">
        <v>51</v>
      </c>
      <c r="AE136">
        <v>4</v>
      </c>
      <c r="AF136">
        <v>7</v>
      </c>
      <c r="AG136">
        <v>4</v>
      </c>
      <c r="AH136">
        <v>7</v>
      </c>
      <c r="AI136" s="26" t="s">
        <v>51</v>
      </c>
      <c r="AJ136">
        <v>1</v>
      </c>
      <c r="AK136">
        <v>2</v>
      </c>
      <c r="AL136">
        <v>1</v>
      </c>
      <c r="AM136">
        <v>1</v>
      </c>
      <c r="AN136" s="26" t="s">
        <v>51</v>
      </c>
      <c r="AO136">
        <v>10</v>
      </c>
      <c r="AP136" s="26" t="s">
        <v>428</v>
      </c>
    </row>
    <row r="137" spans="1:42" ht="12.75">
      <c r="A137">
        <f t="shared" si="8"/>
        <v>5</v>
      </c>
      <c r="B137" s="5">
        <v>6832</v>
      </c>
      <c r="C137" s="5" t="s">
        <v>158</v>
      </c>
      <c r="D137" s="5" t="s">
        <v>160</v>
      </c>
      <c r="E137">
        <v>36</v>
      </c>
      <c r="F137" s="26">
        <v>37</v>
      </c>
      <c r="G137">
        <v>2</v>
      </c>
      <c r="H137" s="8">
        <v>2</v>
      </c>
      <c r="I137" s="26" t="s">
        <v>51</v>
      </c>
      <c r="J137">
        <v>2</v>
      </c>
      <c r="K137">
        <v>0</v>
      </c>
      <c r="L137" s="26"/>
      <c r="M137">
        <v>1</v>
      </c>
      <c r="N137">
        <v>1</v>
      </c>
      <c r="O137" s="26" t="s">
        <v>51</v>
      </c>
      <c r="P137">
        <v>1</v>
      </c>
      <c r="Q137">
        <v>1</v>
      </c>
      <c r="R137" s="26" t="s">
        <v>51</v>
      </c>
      <c r="S137">
        <v>1</v>
      </c>
      <c r="T137">
        <v>1</v>
      </c>
      <c r="U137" s="26" t="s">
        <v>51</v>
      </c>
      <c r="V137">
        <v>1</v>
      </c>
      <c r="W137">
        <v>1</v>
      </c>
      <c r="X137" s="26" t="s">
        <v>51</v>
      </c>
      <c r="Y137">
        <v>4</v>
      </c>
      <c r="Z137">
        <v>4</v>
      </c>
      <c r="AA137" s="26" t="s">
        <v>51</v>
      </c>
      <c r="AB137">
        <v>4</v>
      </c>
      <c r="AC137">
        <v>5</v>
      </c>
      <c r="AD137" s="26" t="s">
        <v>51</v>
      </c>
      <c r="AE137">
        <v>4</v>
      </c>
      <c r="AF137">
        <v>7</v>
      </c>
      <c r="AG137">
        <v>4</v>
      </c>
      <c r="AH137">
        <v>6</v>
      </c>
      <c r="AI137" s="26" t="s">
        <v>51</v>
      </c>
      <c r="AJ137">
        <v>1</v>
      </c>
      <c r="AK137">
        <v>1</v>
      </c>
      <c r="AL137">
        <v>1</v>
      </c>
      <c r="AM137">
        <v>1</v>
      </c>
      <c r="AN137" s="26" t="s">
        <v>51</v>
      </c>
      <c r="AO137">
        <v>9</v>
      </c>
      <c r="AP137" s="26" t="s">
        <v>428</v>
      </c>
    </row>
    <row r="138" spans="1:42" ht="12.75">
      <c r="A138">
        <f t="shared" si="8"/>
        <v>6</v>
      </c>
      <c r="B138" s="5">
        <v>8515</v>
      </c>
      <c r="C138" s="5" t="s">
        <v>158</v>
      </c>
      <c r="D138" s="5" t="s">
        <v>161</v>
      </c>
      <c r="E138">
        <v>33</v>
      </c>
      <c r="F138" s="26">
        <v>31</v>
      </c>
      <c r="G138">
        <v>2</v>
      </c>
      <c r="H138" s="8">
        <v>2</v>
      </c>
      <c r="I138" s="26" t="s">
        <v>51</v>
      </c>
      <c r="J138">
        <v>2</v>
      </c>
      <c r="K138">
        <v>2</v>
      </c>
      <c r="L138" s="26" t="s">
        <v>51</v>
      </c>
      <c r="M138">
        <v>1</v>
      </c>
      <c r="N138">
        <v>1</v>
      </c>
      <c r="O138" s="26" t="s">
        <v>51</v>
      </c>
      <c r="P138">
        <v>1</v>
      </c>
      <c r="Q138">
        <v>0</v>
      </c>
      <c r="R138" s="26"/>
      <c r="S138">
        <v>1</v>
      </c>
      <c r="T138">
        <v>1</v>
      </c>
      <c r="U138" s="26" t="s">
        <v>51</v>
      </c>
      <c r="V138">
        <v>1</v>
      </c>
      <c r="W138">
        <v>1</v>
      </c>
      <c r="X138" s="26" t="s">
        <v>51</v>
      </c>
      <c r="Y138">
        <v>4</v>
      </c>
      <c r="Z138">
        <v>4</v>
      </c>
      <c r="AA138" s="26" t="s">
        <v>51</v>
      </c>
      <c r="AB138">
        <v>4</v>
      </c>
      <c r="AC138">
        <v>2</v>
      </c>
      <c r="AD138" s="26"/>
      <c r="AE138">
        <v>4</v>
      </c>
      <c r="AF138">
        <v>7</v>
      </c>
      <c r="AG138">
        <v>4</v>
      </c>
      <c r="AH138">
        <v>5</v>
      </c>
      <c r="AI138" s="26" t="s">
        <v>51</v>
      </c>
      <c r="AJ138">
        <v>1</v>
      </c>
      <c r="AK138">
        <v>2</v>
      </c>
      <c r="AL138">
        <v>1</v>
      </c>
      <c r="AM138">
        <v>0</v>
      </c>
      <c r="AN138" s="26"/>
      <c r="AO138">
        <v>7</v>
      </c>
      <c r="AP138" s="26" t="s">
        <v>429</v>
      </c>
    </row>
    <row r="139" spans="1:42" ht="12.75">
      <c r="A139">
        <f t="shared" si="8"/>
        <v>7</v>
      </c>
      <c r="B139" s="5">
        <v>8632</v>
      </c>
      <c r="C139" s="5" t="s">
        <v>158</v>
      </c>
      <c r="D139" s="5" t="s">
        <v>162</v>
      </c>
      <c r="E139">
        <v>17</v>
      </c>
      <c r="F139" s="26">
        <v>13</v>
      </c>
      <c r="G139">
        <v>2</v>
      </c>
      <c r="H139" s="8">
        <v>0</v>
      </c>
      <c r="I139" s="26"/>
      <c r="J139">
        <v>2</v>
      </c>
      <c r="K139">
        <v>0</v>
      </c>
      <c r="L139" s="26"/>
      <c r="M139">
        <v>1</v>
      </c>
      <c r="N139">
        <v>0</v>
      </c>
      <c r="O139" s="26"/>
      <c r="P139">
        <v>1</v>
      </c>
      <c r="Q139">
        <v>0</v>
      </c>
      <c r="R139" s="26"/>
      <c r="S139">
        <v>1</v>
      </c>
      <c r="T139">
        <v>0</v>
      </c>
      <c r="U139" s="26"/>
      <c r="V139">
        <v>1</v>
      </c>
      <c r="W139">
        <v>0</v>
      </c>
      <c r="X139" s="26"/>
      <c r="Y139">
        <v>4</v>
      </c>
      <c r="Z139">
        <v>0</v>
      </c>
      <c r="AA139" s="26"/>
      <c r="AB139">
        <v>4</v>
      </c>
      <c r="AC139">
        <v>0</v>
      </c>
      <c r="AD139" s="26"/>
      <c r="AE139">
        <v>4</v>
      </c>
      <c r="AF139">
        <v>7</v>
      </c>
      <c r="AG139">
        <v>4</v>
      </c>
      <c r="AH139">
        <v>5</v>
      </c>
      <c r="AI139" s="26" t="s">
        <v>51</v>
      </c>
      <c r="AJ139">
        <v>1</v>
      </c>
      <c r="AK139">
        <v>2</v>
      </c>
      <c r="AL139">
        <v>1</v>
      </c>
      <c r="AM139">
        <v>1</v>
      </c>
      <c r="AN139" s="26" t="s">
        <v>51</v>
      </c>
      <c r="AO139">
        <v>2</v>
      </c>
      <c r="AP139" s="26"/>
    </row>
    <row r="140" spans="1:42" ht="12.75">
      <c r="A140">
        <f t="shared" si="8"/>
        <v>8</v>
      </c>
      <c r="B140" s="5">
        <v>2385</v>
      </c>
      <c r="C140" s="5" t="s">
        <v>163</v>
      </c>
      <c r="D140" s="5" t="s">
        <v>167</v>
      </c>
      <c r="E140">
        <v>20</v>
      </c>
      <c r="F140" s="26">
        <v>24</v>
      </c>
      <c r="G140">
        <v>2</v>
      </c>
      <c r="H140" s="8">
        <v>2</v>
      </c>
      <c r="I140" s="26" t="s">
        <v>51</v>
      </c>
      <c r="J140">
        <v>2</v>
      </c>
      <c r="K140">
        <v>0</v>
      </c>
      <c r="L140" s="26"/>
      <c r="M140">
        <v>1</v>
      </c>
      <c r="N140">
        <v>0</v>
      </c>
      <c r="O140" s="26"/>
      <c r="P140">
        <v>1</v>
      </c>
      <c r="Q140">
        <v>0</v>
      </c>
      <c r="R140" s="26"/>
      <c r="S140">
        <v>1</v>
      </c>
      <c r="T140">
        <v>1</v>
      </c>
      <c r="U140" s="26" t="s">
        <v>51</v>
      </c>
      <c r="V140">
        <v>1</v>
      </c>
      <c r="W140">
        <v>1</v>
      </c>
      <c r="X140" s="26" t="s">
        <v>51</v>
      </c>
      <c r="Y140">
        <v>4</v>
      </c>
      <c r="Z140">
        <v>4</v>
      </c>
      <c r="AA140" s="26" t="s">
        <v>51</v>
      </c>
      <c r="AB140">
        <v>4</v>
      </c>
      <c r="AC140">
        <v>4</v>
      </c>
      <c r="AD140" s="26" t="s">
        <v>51</v>
      </c>
      <c r="AE140">
        <v>4</v>
      </c>
      <c r="AF140">
        <v>7</v>
      </c>
      <c r="AG140">
        <v>4</v>
      </c>
      <c r="AH140">
        <v>6</v>
      </c>
      <c r="AI140" s="26" t="s">
        <v>51</v>
      </c>
      <c r="AJ140">
        <v>1</v>
      </c>
      <c r="AK140">
        <v>2</v>
      </c>
      <c r="AL140">
        <v>1</v>
      </c>
      <c r="AM140">
        <v>1</v>
      </c>
      <c r="AN140" s="26" t="s">
        <v>51</v>
      </c>
      <c r="AO140">
        <v>7</v>
      </c>
      <c r="AP140" s="26" t="s">
        <v>429</v>
      </c>
    </row>
    <row r="141" spans="1:42" ht="12.75">
      <c r="A141">
        <f t="shared" si="8"/>
        <v>9</v>
      </c>
      <c r="B141" s="5">
        <v>4384</v>
      </c>
      <c r="C141" s="5" t="s">
        <v>163</v>
      </c>
      <c r="D141" s="5" t="s">
        <v>164</v>
      </c>
      <c r="E141">
        <v>20</v>
      </c>
      <c r="F141" s="26">
        <v>23</v>
      </c>
      <c r="G141">
        <v>2</v>
      </c>
      <c r="H141" s="8">
        <v>0</v>
      </c>
      <c r="I141" s="26"/>
      <c r="J141">
        <v>2</v>
      </c>
      <c r="K141">
        <v>0</v>
      </c>
      <c r="L141" s="26"/>
      <c r="M141">
        <v>1</v>
      </c>
      <c r="N141">
        <v>0</v>
      </c>
      <c r="O141" s="26"/>
      <c r="P141">
        <v>1</v>
      </c>
      <c r="Q141">
        <v>0</v>
      </c>
      <c r="R141" s="26"/>
      <c r="S141">
        <v>1</v>
      </c>
      <c r="T141">
        <v>0</v>
      </c>
      <c r="U141" s="26"/>
      <c r="V141">
        <v>1</v>
      </c>
      <c r="W141">
        <v>0</v>
      </c>
      <c r="X141" s="26"/>
      <c r="Y141">
        <v>4</v>
      </c>
      <c r="Z141">
        <v>4</v>
      </c>
      <c r="AA141" s="26" t="s">
        <v>51</v>
      </c>
      <c r="AB141">
        <v>4</v>
      </c>
      <c r="AC141">
        <v>0</v>
      </c>
      <c r="AD141" s="26"/>
      <c r="AE141">
        <v>4</v>
      </c>
      <c r="AF141">
        <v>7</v>
      </c>
      <c r="AG141">
        <v>4</v>
      </c>
      <c r="AH141">
        <v>7</v>
      </c>
      <c r="AI141" s="26" t="s">
        <v>51</v>
      </c>
      <c r="AJ141">
        <v>1</v>
      </c>
      <c r="AK141">
        <v>2</v>
      </c>
      <c r="AL141">
        <v>1</v>
      </c>
      <c r="AM141">
        <v>1</v>
      </c>
      <c r="AN141" s="26" t="s">
        <v>51</v>
      </c>
      <c r="AO141">
        <v>3</v>
      </c>
      <c r="AP141" s="26"/>
    </row>
    <row r="142" spans="1:42" ht="12.75">
      <c r="A142">
        <f t="shared" si="8"/>
        <v>10</v>
      </c>
      <c r="B142" s="5">
        <v>5025</v>
      </c>
      <c r="C142" s="5" t="s">
        <v>163</v>
      </c>
      <c r="D142" s="5" t="s">
        <v>165</v>
      </c>
      <c r="E142">
        <v>29</v>
      </c>
      <c r="F142" s="26">
        <v>25</v>
      </c>
      <c r="G142">
        <v>2</v>
      </c>
      <c r="H142" s="8">
        <v>2</v>
      </c>
      <c r="I142" s="26" t="s">
        <v>51</v>
      </c>
      <c r="J142">
        <v>2</v>
      </c>
      <c r="K142">
        <v>7</v>
      </c>
      <c r="L142" s="26" t="s">
        <v>51</v>
      </c>
      <c r="M142">
        <v>1</v>
      </c>
      <c r="N142">
        <v>0</v>
      </c>
      <c r="O142" s="26"/>
      <c r="P142">
        <v>1</v>
      </c>
      <c r="Q142">
        <v>0</v>
      </c>
      <c r="R142" s="26"/>
      <c r="S142">
        <v>1</v>
      </c>
      <c r="T142">
        <v>1</v>
      </c>
      <c r="U142" s="26" t="s">
        <v>51</v>
      </c>
      <c r="V142">
        <v>1</v>
      </c>
      <c r="W142">
        <v>4</v>
      </c>
      <c r="X142" s="26" t="s">
        <v>51</v>
      </c>
      <c r="Y142">
        <v>4</v>
      </c>
      <c r="Z142">
        <v>4</v>
      </c>
      <c r="AA142" s="26" t="s">
        <v>51</v>
      </c>
      <c r="AB142">
        <v>4</v>
      </c>
      <c r="AC142">
        <v>8</v>
      </c>
      <c r="AD142" s="26" t="s">
        <v>51</v>
      </c>
      <c r="AE142">
        <v>4</v>
      </c>
      <c r="AF142">
        <v>7</v>
      </c>
      <c r="AG142">
        <v>4</v>
      </c>
      <c r="AH142">
        <v>7</v>
      </c>
      <c r="AI142" s="26" t="s">
        <v>51</v>
      </c>
      <c r="AJ142">
        <v>1</v>
      </c>
      <c r="AK142">
        <v>2</v>
      </c>
      <c r="AL142">
        <v>1</v>
      </c>
      <c r="AM142">
        <v>1</v>
      </c>
      <c r="AN142" s="26" t="s">
        <v>51</v>
      </c>
      <c r="AO142">
        <v>8</v>
      </c>
      <c r="AP142" s="26" t="s">
        <v>429</v>
      </c>
    </row>
    <row r="143" spans="1:42" ht="12.75">
      <c r="A143">
        <f t="shared" si="8"/>
        <v>11</v>
      </c>
      <c r="B143" s="5">
        <v>5120</v>
      </c>
      <c r="C143" s="5" t="s">
        <v>163</v>
      </c>
      <c r="D143" s="5" t="s">
        <v>166</v>
      </c>
      <c r="E143">
        <v>14</v>
      </c>
      <c r="F143" s="26">
        <v>21</v>
      </c>
      <c r="G143">
        <v>2</v>
      </c>
      <c r="H143" s="8">
        <v>1</v>
      </c>
      <c r="I143" s="26"/>
      <c r="J143">
        <v>2</v>
      </c>
      <c r="K143">
        <v>0</v>
      </c>
      <c r="L143" s="26"/>
      <c r="M143">
        <v>1</v>
      </c>
      <c r="N143">
        <v>0</v>
      </c>
      <c r="O143" s="26"/>
      <c r="P143">
        <v>1</v>
      </c>
      <c r="Q143">
        <v>0</v>
      </c>
      <c r="R143" s="26"/>
      <c r="S143">
        <v>1</v>
      </c>
      <c r="T143">
        <v>0</v>
      </c>
      <c r="U143" s="26"/>
      <c r="V143">
        <v>1</v>
      </c>
      <c r="W143">
        <v>0</v>
      </c>
      <c r="X143" s="26"/>
      <c r="Y143">
        <v>4</v>
      </c>
      <c r="Z143">
        <v>4</v>
      </c>
      <c r="AA143" s="26" t="s">
        <v>51</v>
      </c>
      <c r="AB143">
        <v>4</v>
      </c>
      <c r="AC143">
        <v>9</v>
      </c>
      <c r="AD143" s="26" t="s">
        <v>51</v>
      </c>
      <c r="AE143">
        <v>4</v>
      </c>
      <c r="AF143">
        <v>7</v>
      </c>
      <c r="AG143">
        <v>4</v>
      </c>
      <c r="AH143">
        <v>5</v>
      </c>
      <c r="AI143" s="26" t="s">
        <v>51</v>
      </c>
      <c r="AJ143">
        <v>1</v>
      </c>
      <c r="AK143">
        <v>2</v>
      </c>
      <c r="AL143">
        <v>1</v>
      </c>
      <c r="AM143">
        <v>1</v>
      </c>
      <c r="AN143" s="26" t="s">
        <v>51</v>
      </c>
      <c r="AO143">
        <v>4</v>
      </c>
      <c r="AP143" s="26"/>
    </row>
    <row r="144" spans="1:42" ht="12.75">
      <c r="A144">
        <f t="shared" si="8"/>
        <v>12</v>
      </c>
      <c r="B144" s="5">
        <v>7550</v>
      </c>
      <c r="C144" s="5" t="s">
        <v>163</v>
      </c>
      <c r="D144" s="140" t="s">
        <v>398</v>
      </c>
      <c r="E144">
        <v>20</v>
      </c>
      <c r="F144" s="26">
        <v>17</v>
      </c>
      <c r="G144">
        <v>2</v>
      </c>
      <c r="H144" s="8">
        <v>2</v>
      </c>
      <c r="I144" s="26" t="s">
        <v>51</v>
      </c>
      <c r="J144">
        <v>2</v>
      </c>
      <c r="K144">
        <v>1</v>
      </c>
      <c r="L144" s="26"/>
      <c r="M144">
        <v>1</v>
      </c>
      <c r="N144">
        <v>0</v>
      </c>
      <c r="O144" s="26"/>
      <c r="P144">
        <v>1</v>
      </c>
      <c r="Q144">
        <v>0</v>
      </c>
      <c r="R144" s="26"/>
      <c r="S144">
        <v>1</v>
      </c>
      <c r="T144">
        <v>0</v>
      </c>
      <c r="U144" s="26"/>
      <c r="V144">
        <v>1</v>
      </c>
      <c r="W144">
        <v>0</v>
      </c>
      <c r="X144" s="26"/>
      <c r="Y144">
        <v>4</v>
      </c>
      <c r="Z144">
        <v>2</v>
      </c>
      <c r="AA144" s="26"/>
      <c r="AB144">
        <v>4</v>
      </c>
      <c r="AC144">
        <v>0</v>
      </c>
      <c r="AD144" s="26"/>
      <c r="AE144">
        <v>4</v>
      </c>
      <c r="AF144">
        <v>7</v>
      </c>
      <c r="AG144">
        <v>4</v>
      </c>
      <c r="AH144">
        <v>6</v>
      </c>
      <c r="AI144" s="26" t="s">
        <v>51</v>
      </c>
      <c r="AJ144">
        <v>1</v>
      </c>
      <c r="AK144">
        <v>2</v>
      </c>
      <c r="AL144">
        <v>1</v>
      </c>
      <c r="AM144">
        <v>1</v>
      </c>
      <c r="AN144" s="26" t="s">
        <v>51</v>
      </c>
      <c r="AO144">
        <v>3</v>
      </c>
      <c r="AP144" s="26"/>
    </row>
    <row r="145" spans="1:42" ht="12.75">
      <c r="A145">
        <f t="shared" si="8"/>
        <v>13</v>
      </c>
      <c r="B145" s="5">
        <v>7861</v>
      </c>
      <c r="C145" s="5" t="s">
        <v>163</v>
      </c>
      <c r="D145" s="5" t="s">
        <v>168</v>
      </c>
      <c r="E145">
        <v>32</v>
      </c>
      <c r="F145" s="26">
        <v>34</v>
      </c>
      <c r="G145">
        <v>2</v>
      </c>
      <c r="H145" s="8">
        <v>2</v>
      </c>
      <c r="I145" s="26" t="s">
        <v>51</v>
      </c>
      <c r="J145">
        <v>2</v>
      </c>
      <c r="K145">
        <v>0</v>
      </c>
      <c r="L145" s="26"/>
      <c r="M145">
        <v>1</v>
      </c>
      <c r="N145">
        <v>1</v>
      </c>
      <c r="O145" s="26" t="s">
        <v>51</v>
      </c>
      <c r="P145">
        <v>1</v>
      </c>
      <c r="Q145">
        <v>1</v>
      </c>
      <c r="R145" s="26" t="s">
        <v>51</v>
      </c>
      <c r="S145">
        <v>1</v>
      </c>
      <c r="T145">
        <v>1</v>
      </c>
      <c r="U145" s="26" t="s">
        <v>51</v>
      </c>
      <c r="V145">
        <v>1</v>
      </c>
      <c r="W145">
        <v>2</v>
      </c>
      <c r="X145" s="26" t="s">
        <v>51</v>
      </c>
      <c r="Y145">
        <v>4</v>
      </c>
      <c r="Z145">
        <v>4</v>
      </c>
      <c r="AA145" s="26" t="s">
        <v>51</v>
      </c>
      <c r="AB145">
        <v>4</v>
      </c>
      <c r="AC145">
        <v>7</v>
      </c>
      <c r="AD145" s="26" t="s">
        <v>51</v>
      </c>
      <c r="AE145">
        <v>4</v>
      </c>
      <c r="AF145">
        <v>7</v>
      </c>
      <c r="AG145">
        <v>4</v>
      </c>
      <c r="AH145">
        <v>5</v>
      </c>
      <c r="AI145" s="26" t="s">
        <v>51</v>
      </c>
      <c r="AJ145">
        <v>1</v>
      </c>
      <c r="AK145">
        <v>2</v>
      </c>
      <c r="AL145">
        <v>1</v>
      </c>
      <c r="AM145">
        <v>1</v>
      </c>
      <c r="AN145" s="26" t="s">
        <v>51</v>
      </c>
      <c r="AO145">
        <v>9</v>
      </c>
      <c r="AP145" s="26" t="s">
        <v>428</v>
      </c>
    </row>
    <row r="146" spans="1:42" ht="12.75">
      <c r="A146">
        <f t="shared" si="8"/>
        <v>14</v>
      </c>
      <c r="B146" s="112">
        <v>8571</v>
      </c>
      <c r="C146" s="112" t="s">
        <v>163</v>
      </c>
      <c r="D146" s="112" t="s">
        <v>421</v>
      </c>
      <c r="E146">
        <v>24</v>
      </c>
      <c r="F146" s="26">
        <v>24</v>
      </c>
      <c r="G146">
        <v>2</v>
      </c>
      <c r="H146" s="8">
        <v>0</v>
      </c>
      <c r="I146" s="26"/>
      <c r="J146">
        <v>2</v>
      </c>
      <c r="K146">
        <v>0</v>
      </c>
      <c r="L146" s="26"/>
      <c r="M146">
        <v>1</v>
      </c>
      <c r="N146">
        <v>0</v>
      </c>
      <c r="O146" s="26"/>
      <c r="P146">
        <v>1</v>
      </c>
      <c r="Q146">
        <v>0</v>
      </c>
      <c r="R146" s="26"/>
      <c r="S146">
        <v>1</v>
      </c>
      <c r="T146">
        <v>0</v>
      </c>
      <c r="U146" s="26"/>
      <c r="V146">
        <v>1</v>
      </c>
      <c r="W146">
        <v>0</v>
      </c>
      <c r="X146" s="26"/>
      <c r="Y146">
        <v>4</v>
      </c>
      <c r="Z146">
        <v>0</v>
      </c>
      <c r="AA146" s="26"/>
      <c r="AB146">
        <v>4</v>
      </c>
      <c r="AC146">
        <v>0</v>
      </c>
      <c r="AD146" s="26"/>
      <c r="AE146">
        <v>4</v>
      </c>
      <c r="AF146">
        <v>0</v>
      </c>
      <c r="AG146">
        <v>4</v>
      </c>
      <c r="AH146">
        <v>0</v>
      </c>
      <c r="AI146" s="26"/>
      <c r="AJ146">
        <v>1</v>
      </c>
      <c r="AK146">
        <v>0</v>
      </c>
      <c r="AL146">
        <v>1</v>
      </c>
      <c r="AM146">
        <v>0</v>
      </c>
      <c r="AN146" s="26"/>
      <c r="AO146">
        <v>0</v>
      </c>
      <c r="AP146" s="26"/>
    </row>
    <row r="147" spans="1:42" ht="12.75">
      <c r="A147">
        <f t="shared" si="8"/>
        <v>15</v>
      </c>
      <c r="B147" s="5">
        <v>9179</v>
      </c>
      <c r="C147" s="5" t="s">
        <v>163</v>
      </c>
      <c r="D147" s="5" t="s">
        <v>399</v>
      </c>
      <c r="E147">
        <v>21</v>
      </c>
      <c r="F147" s="26">
        <v>28</v>
      </c>
      <c r="G147">
        <v>2</v>
      </c>
      <c r="H147" s="8">
        <v>1</v>
      </c>
      <c r="I147" s="26"/>
      <c r="J147">
        <v>2</v>
      </c>
      <c r="K147">
        <v>0</v>
      </c>
      <c r="L147" s="26"/>
      <c r="M147">
        <v>1</v>
      </c>
      <c r="N147">
        <v>1</v>
      </c>
      <c r="O147" s="26" t="s">
        <v>51</v>
      </c>
      <c r="P147">
        <v>1</v>
      </c>
      <c r="Q147">
        <v>2</v>
      </c>
      <c r="R147" s="26" t="s">
        <v>51</v>
      </c>
      <c r="S147">
        <v>1</v>
      </c>
      <c r="T147">
        <v>1</v>
      </c>
      <c r="U147" s="26" t="s">
        <v>51</v>
      </c>
      <c r="V147">
        <v>1</v>
      </c>
      <c r="W147">
        <v>0</v>
      </c>
      <c r="X147" s="26"/>
      <c r="Y147">
        <v>4</v>
      </c>
      <c r="Z147">
        <v>4</v>
      </c>
      <c r="AA147" s="26" t="s">
        <v>51</v>
      </c>
      <c r="AB147">
        <v>4</v>
      </c>
      <c r="AC147">
        <v>6</v>
      </c>
      <c r="AD147" s="26" t="s">
        <v>51</v>
      </c>
      <c r="AE147">
        <v>4</v>
      </c>
      <c r="AF147">
        <v>7</v>
      </c>
      <c r="AG147">
        <v>4</v>
      </c>
      <c r="AH147">
        <v>6</v>
      </c>
      <c r="AI147" s="26" t="s">
        <v>51</v>
      </c>
      <c r="AJ147">
        <v>1</v>
      </c>
      <c r="AK147">
        <v>2</v>
      </c>
      <c r="AL147">
        <v>1</v>
      </c>
      <c r="AM147">
        <v>1</v>
      </c>
      <c r="AN147" s="26" t="s">
        <v>51</v>
      </c>
      <c r="AO147">
        <v>7</v>
      </c>
      <c r="AP147" s="26" t="s">
        <v>429</v>
      </c>
    </row>
    <row r="148" spans="1:42" ht="12.75">
      <c r="A148">
        <f t="shared" si="8"/>
        <v>16</v>
      </c>
      <c r="B148" s="5">
        <v>5019</v>
      </c>
      <c r="C148" s="5" t="s">
        <v>169</v>
      </c>
      <c r="D148" s="140" t="s">
        <v>170</v>
      </c>
      <c r="E148">
        <v>14</v>
      </c>
      <c r="F148" s="26">
        <v>11</v>
      </c>
      <c r="G148">
        <v>2</v>
      </c>
      <c r="H148" s="8">
        <v>0</v>
      </c>
      <c r="I148" s="26"/>
      <c r="J148">
        <v>2</v>
      </c>
      <c r="K148">
        <v>0</v>
      </c>
      <c r="L148" s="26"/>
      <c r="M148">
        <v>1</v>
      </c>
      <c r="N148">
        <v>0</v>
      </c>
      <c r="O148" s="26"/>
      <c r="P148">
        <v>1</v>
      </c>
      <c r="Q148">
        <v>0</v>
      </c>
      <c r="R148" s="26"/>
      <c r="S148">
        <v>1</v>
      </c>
      <c r="T148">
        <v>0</v>
      </c>
      <c r="U148" s="26"/>
      <c r="V148">
        <v>1</v>
      </c>
      <c r="W148">
        <v>0</v>
      </c>
      <c r="X148" s="26"/>
      <c r="Y148">
        <v>4</v>
      </c>
      <c r="Z148">
        <v>0</v>
      </c>
      <c r="AA148" s="26"/>
      <c r="AB148">
        <v>4</v>
      </c>
      <c r="AC148">
        <v>0</v>
      </c>
      <c r="AD148" s="26"/>
      <c r="AE148">
        <v>4</v>
      </c>
      <c r="AF148">
        <v>6</v>
      </c>
      <c r="AG148">
        <v>4</v>
      </c>
      <c r="AH148">
        <v>4</v>
      </c>
      <c r="AI148" s="26" t="s">
        <v>51</v>
      </c>
      <c r="AJ148">
        <v>1</v>
      </c>
      <c r="AK148">
        <v>2</v>
      </c>
      <c r="AL148">
        <v>1</v>
      </c>
      <c r="AM148">
        <v>1</v>
      </c>
      <c r="AN148" s="26" t="s">
        <v>51</v>
      </c>
      <c r="AO148">
        <v>2</v>
      </c>
      <c r="AP148" s="26"/>
    </row>
    <row r="149" spans="1:42" ht="12.75">
      <c r="A149">
        <f t="shared" si="8"/>
        <v>17</v>
      </c>
      <c r="B149" s="5">
        <v>6231</v>
      </c>
      <c r="C149" s="5" t="s">
        <v>169</v>
      </c>
      <c r="D149" s="5" t="s">
        <v>171</v>
      </c>
      <c r="E149">
        <v>34</v>
      </c>
      <c r="F149" s="26">
        <v>40</v>
      </c>
      <c r="G149">
        <v>2</v>
      </c>
      <c r="H149" s="8">
        <v>2</v>
      </c>
      <c r="I149" s="26" t="s">
        <v>51</v>
      </c>
      <c r="J149">
        <v>2</v>
      </c>
      <c r="K149">
        <v>2</v>
      </c>
      <c r="L149" s="26" t="s">
        <v>51</v>
      </c>
      <c r="M149">
        <v>1</v>
      </c>
      <c r="N149">
        <v>1</v>
      </c>
      <c r="O149" s="26" t="s">
        <v>51</v>
      </c>
      <c r="P149">
        <v>1</v>
      </c>
      <c r="Q149">
        <v>1</v>
      </c>
      <c r="R149" s="26" t="s">
        <v>51</v>
      </c>
      <c r="S149">
        <v>1</v>
      </c>
      <c r="T149">
        <v>1</v>
      </c>
      <c r="U149" s="26" t="s">
        <v>51</v>
      </c>
      <c r="V149">
        <v>1</v>
      </c>
      <c r="W149">
        <v>1</v>
      </c>
      <c r="X149" s="26" t="s">
        <v>51</v>
      </c>
      <c r="Y149">
        <v>4</v>
      </c>
      <c r="Z149">
        <v>4</v>
      </c>
      <c r="AA149" s="26" t="s">
        <v>51</v>
      </c>
      <c r="AB149">
        <v>4</v>
      </c>
      <c r="AC149">
        <v>6</v>
      </c>
      <c r="AD149" s="26" t="s">
        <v>51</v>
      </c>
      <c r="AE149">
        <v>4</v>
      </c>
      <c r="AF149">
        <v>5</v>
      </c>
      <c r="AG149">
        <v>4</v>
      </c>
      <c r="AH149">
        <v>5</v>
      </c>
      <c r="AI149" s="26" t="s">
        <v>51</v>
      </c>
      <c r="AJ149">
        <v>1</v>
      </c>
      <c r="AK149">
        <v>2</v>
      </c>
      <c r="AL149">
        <v>1</v>
      </c>
      <c r="AM149">
        <v>1</v>
      </c>
      <c r="AN149" s="26" t="s">
        <v>51</v>
      </c>
      <c r="AO149">
        <v>10</v>
      </c>
      <c r="AP149" s="26" t="s">
        <v>428</v>
      </c>
    </row>
    <row r="150" spans="1:42" ht="12.75">
      <c r="A150">
        <f t="shared" si="8"/>
        <v>18</v>
      </c>
      <c r="B150" s="5">
        <v>6622</v>
      </c>
      <c r="C150" s="5" t="s">
        <v>169</v>
      </c>
      <c r="D150" s="5" t="s">
        <v>172</v>
      </c>
      <c r="E150">
        <v>32</v>
      </c>
      <c r="F150" s="26">
        <v>33</v>
      </c>
      <c r="G150">
        <v>2</v>
      </c>
      <c r="H150" s="8">
        <v>2</v>
      </c>
      <c r="I150" s="26" t="s">
        <v>51</v>
      </c>
      <c r="J150">
        <v>2</v>
      </c>
      <c r="K150">
        <v>3</v>
      </c>
      <c r="L150" s="26" t="s">
        <v>51</v>
      </c>
      <c r="M150">
        <v>1</v>
      </c>
      <c r="N150">
        <v>1</v>
      </c>
      <c r="O150" s="26" t="s">
        <v>51</v>
      </c>
      <c r="P150">
        <v>1</v>
      </c>
      <c r="Q150">
        <v>3</v>
      </c>
      <c r="R150" s="26" t="s">
        <v>51</v>
      </c>
      <c r="S150">
        <v>1</v>
      </c>
      <c r="T150">
        <v>1</v>
      </c>
      <c r="U150" s="26" t="s">
        <v>51</v>
      </c>
      <c r="V150">
        <v>1</v>
      </c>
      <c r="W150">
        <v>1</v>
      </c>
      <c r="X150" s="26" t="s">
        <v>51</v>
      </c>
      <c r="Y150">
        <v>4</v>
      </c>
      <c r="Z150">
        <v>4</v>
      </c>
      <c r="AA150" s="26" t="s">
        <v>51</v>
      </c>
      <c r="AB150">
        <v>4</v>
      </c>
      <c r="AC150">
        <v>3</v>
      </c>
      <c r="AD150" s="26"/>
      <c r="AE150">
        <v>4</v>
      </c>
      <c r="AF150">
        <v>7</v>
      </c>
      <c r="AG150">
        <v>4</v>
      </c>
      <c r="AH150">
        <v>7</v>
      </c>
      <c r="AI150" s="26" t="s">
        <v>51</v>
      </c>
      <c r="AJ150">
        <v>1</v>
      </c>
      <c r="AK150">
        <v>2</v>
      </c>
      <c r="AL150">
        <v>1</v>
      </c>
      <c r="AM150">
        <v>1</v>
      </c>
      <c r="AN150" s="26" t="s">
        <v>51</v>
      </c>
      <c r="AO150">
        <v>9</v>
      </c>
      <c r="AP150" s="26" t="s">
        <v>428</v>
      </c>
    </row>
    <row r="151" spans="1:42" ht="12.75">
      <c r="A151">
        <f t="shared" si="8"/>
        <v>19</v>
      </c>
      <c r="B151" s="112">
        <v>6637</v>
      </c>
      <c r="C151" s="112" t="s">
        <v>169</v>
      </c>
      <c r="D151" s="112" t="s">
        <v>413</v>
      </c>
      <c r="E151">
        <v>22</v>
      </c>
      <c r="F151" s="26">
        <v>19</v>
      </c>
      <c r="G151">
        <v>2</v>
      </c>
      <c r="H151" s="8">
        <v>1</v>
      </c>
      <c r="I151" s="26"/>
      <c r="J151">
        <v>2</v>
      </c>
      <c r="K151">
        <v>0</v>
      </c>
      <c r="L151" s="26"/>
      <c r="M151">
        <v>1</v>
      </c>
      <c r="N151">
        <v>0</v>
      </c>
      <c r="O151" s="26"/>
      <c r="P151">
        <v>1</v>
      </c>
      <c r="Q151">
        <v>0</v>
      </c>
      <c r="R151" s="26"/>
      <c r="S151">
        <v>1</v>
      </c>
      <c r="T151">
        <v>0</v>
      </c>
      <c r="U151" s="26"/>
      <c r="V151">
        <v>1</v>
      </c>
      <c r="W151">
        <v>0</v>
      </c>
      <c r="X151" s="26"/>
      <c r="Y151">
        <v>4</v>
      </c>
      <c r="Z151">
        <v>0</v>
      </c>
      <c r="AA151" s="26"/>
      <c r="AB151">
        <v>4</v>
      </c>
      <c r="AC151">
        <v>0</v>
      </c>
      <c r="AD151" s="26"/>
      <c r="AE151">
        <v>4</v>
      </c>
      <c r="AF151">
        <v>0</v>
      </c>
      <c r="AG151">
        <v>4</v>
      </c>
      <c r="AH151">
        <v>6</v>
      </c>
      <c r="AI151" s="26"/>
      <c r="AJ151">
        <v>1</v>
      </c>
      <c r="AK151">
        <v>1</v>
      </c>
      <c r="AL151">
        <v>1</v>
      </c>
      <c r="AM151">
        <v>2</v>
      </c>
      <c r="AN151" s="26" t="s">
        <v>51</v>
      </c>
      <c r="AO151">
        <v>1</v>
      </c>
      <c r="AP151" s="26"/>
    </row>
    <row r="152" spans="1:42" ht="12.75">
      <c r="A152">
        <f t="shared" si="8"/>
        <v>20</v>
      </c>
      <c r="B152" s="5">
        <v>7905</v>
      </c>
      <c r="C152" s="5" t="s">
        <v>169</v>
      </c>
      <c r="D152" s="5" t="s">
        <v>173</v>
      </c>
      <c r="E152">
        <v>48</v>
      </c>
      <c r="F152" s="26">
        <v>42</v>
      </c>
      <c r="G152">
        <v>2</v>
      </c>
      <c r="H152" s="8">
        <v>1</v>
      </c>
      <c r="I152" s="26"/>
      <c r="J152">
        <v>2</v>
      </c>
      <c r="K152">
        <v>0</v>
      </c>
      <c r="L152" s="26"/>
      <c r="M152">
        <v>1</v>
      </c>
      <c r="N152">
        <v>0</v>
      </c>
      <c r="O152" s="26"/>
      <c r="P152">
        <v>1</v>
      </c>
      <c r="Q152">
        <v>0</v>
      </c>
      <c r="R152" s="26"/>
      <c r="S152">
        <v>1</v>
      </c>
      <c r="T152">
        <v>0</v>
      </c>
      <c r="U152" s="26"/>
      <c r="V152">
        <v>1</v>
      </c>
      <c r="W152">
        <v>0</v>
      </c>
      <c r="X152" s="26"/>
      <c r="Y152">
        <v>4</v>
      </c>
      <c r="Z152">
        <v>4</v>
      </c>
      <c r="AA152" s="26" t="s">
        <v>51</v>
      </c>
      <c r="AB152">
        <v>4</v>
      </c>
      <c r="AC152">
        <v>4</v>
      </c>
      <c r="AD152" s="26" t="s">
        <v>51</v>
      </c>
      <c r="AE152">
        <v>4</v>
      </c>
      <c r="AF152">
        <v>5</v>
      </c>
      <c r="AG152">
        <v>4</v>
      </c>
      <c r="AH152">
        <v>4</v>
      </c>
      <c r="AI152" s="26" t="s">
        <v>51</v>
      </c>
      <c r="AJ152">
        <v>1</v>
      </c>
      <c r="AK152">
        <v>2</v>
      </c>
      <c r="AL152">
        <v>1</v>
      </c>
      <c r="AM152">
        <v>1</v>
      </c>
      <c r="AN152" s="26" t="s">
        <v>51</v>
      </c>
      <c r="AO152">
        <v>4</v>
      </c>
      <c r="AP152" s="26"/>
    </row>
    <row r="153" spans="1:42" ht="12.75">
      <c r="A153">
        <f t="shared" si="8"/>
        <v>21</v>
      </c>
      <c r="B153" s="113">
        <v>9029</v>
      </c>
      <c r="C153" s="113" t="s">
        <v>169</v>
      </c>
      <c r="D153" s="139" t="s">
        <v>442</v>
      </c>
      <c r="E153">
        <v>20</v>
      </c>
      <c r="F153" s="26">
        <v>20</v>
      </c>
      <c r="G153">
        <v>2</v>
      </c>
      <c r="H153" s="8">
        <v>0</v>
      </c>
      <c r="I153" s="26"/>
      <c r="J153">
        <v>2</v>
      </c>
      <c r="K153">
        <v>0</v>
      </c>
      <c r="L153" s="26"/>
      <c r="M153">
        <v>1</v>
      </c>
      <c r="N153">
        <v>0</v>
      </c>
      <c r="O153" s="26"/>
      <c r="P153">
        <v>1</v>
      </c>
      <c r="Q153">
        <v>0</v>
      </c>
      <c r="R153" s="26"/>
      <c r="S153">
        <v>1</v>
      </c>
      <c r="T153">
        <v>0</v>
      </c>
      <c r="U153" s="26"/>
      <c r="V153">
        <v>1</v>
      </c>
      <c r="W153">
        <v>0</v>
      </c>
      <c r="X153" s="26"/>
      <c r="Y153">
        <v>4</v>
      </c>
      <c r="Z153">
        <v>0</v>
      </c>
      <c r="AA153" s="26"/>
      <c r="AB153">
        <v>4</v>
      </c>
      <c r="AC153">
        <v>0</v>
      </c>
      <c r="AD153" s="26"/>
      <c r="AE153">
        <v>4</v>
      </c>
      <c r="AF153">
        <v>0</v>
      </c>
      <c r="AG153">
        <v>4</v>
      </c>
      <c r="AH153">
        <v>0</v>
      </c>
      <c r="AI153" s="26"/>
      <c r="AJ153">
        <v>1</v>
      </c>
      <c r="AK153">
        <v>0</v>
      </c>
      <c r="AL153">
        <v>1</v>
      </c>
      <c r="AM153">
        <v>0</v>
      </c>
      <c r="AN153" s="26"/>
      <c r="AO153">
        <v>0</v>
      </c>
      <c r="AP153" s="26"/>
    </row>
    <row r="154" spans="1:42" ht="12.75">
      <c r="A154">
        <f t="shared" si="8"/>
        <v>22</v>
      </c>
      <c r="B154" s="112">
        <v>9837</v>
      </c>
      <c r="C154" s="112" t="s">
        <v>169</v>
      </c>
      <c r="D154" s="112" t="s">
        <v>381</v>
      </c>
      <c r="E154">
        <v>20</v>
      </c>
      <c r="F154" s="26">
        <v>22</v>
      </c>
      <c r="G154">
        <v>2</v>
      </c>
      <c r="H154" s="8">
        <v>2</v>
      </c>
      <c r="I154" s="26" t="s">
        <v>51</v>
      </c>
      <c r="J154">
        <v>2</v>
      </c>
      <c r="K154">
        <v>0</v>
      </c>
      <c r="L154" s="26"/>
      <c r="M154">
        <v>1</v>
      </c>
      <c r="N154">
        <v>0</v>
      </c>
      <c r="O154" s="26"/>
      <c r="P154">
        <v>1</v>
      </c>
      <c r="Q154">
        <v>0</v>
      </c>
      <c r="R154" s="26"/>
      <c r="S154">
        <v>1</v>
      </c>
      <c r="T154">
        <v>0</v>
      </c>
      <c r="U154" s="26"/>
      <c r="V154">
        <v>1</v>
      </c>
      <c r="W154">
        <v>0</v>
      </c>
      <c r="X154" s="26"/>
      <c r="Y154">
        <v>4</v>
      </c>
      <c r="Z154">
        <v>4</v>
      </c>
      <c r="AA154" s="26" t="s">
        <v>51</v>
      </c>
      <c r="AB154">
        <v>4</v>
      </c>
      <c r="AC154">
        <v>7</v>
      </c>
      <c r="AD154" s="26" t="s">
        <v>51</v>
      </c>
      <c r="AE154">
        <v>4</v>
      </c>
      <c r="AF154">
        <v>5</v>
      </c>
      <c r="AG154">
        <v>4</v>
      </c>
      <c r="AH154">
        <v>6</v>
      </c>
      <c r="AI154" s="26" t="s">
        <v>51</v>
      </c>
      <c r="AJ154">
        <v>1</v>
      </c>
      <c r="AK154">
        <v>2</v>
      </c>
      <c r="AL154">
        <v>1</v>
      </c>
      <c r="AM154">
        <v>0</v>
      </c>
      <c r="AN154" s="26"/>
      <c r="AO154">
        <v>4</v>
      </c>
      <c r="AP154" s="26"/>
    </row>
    <row r="155" spans="2:42" ht="12.75">
      <c r="B155" s="5"/>
      <c r="C155" s="5"/>
      <c r="D155" s="5"/>
      <c r="E155" s="4">
        <f>SUM(E133:E154)</f>
        <v>614</v>
      </c>
      <c r="F155" s="27">
        <f>SUM(F133:F154)</f>
        <v>634</v>
      </c>
      <c r="G155" s="4">
        <f>SUM(G133:G154)</f>
        <v>44</v>
      </c>
      <c r="H155" s="4">
        <f>SUM(H133:H154)</f>
        <v>30</v>
      </c>
      <c r="I155" s="27"/>
      <c r="J155" s="4">
        <f>SUM(J133:J154)</f>
        <v>44</v>
      </c>
      <c r="K155" s="4">
        <f>SUM(K133:K154)</f>
        <v>21</v>
      </c>
      <c r="L155" s="27"/>
      <c r="M155" s="4">
        <f>SUM(M133:M154)</f>
        <v>22</v>
      </c>
      <c r="N155" s="4">
        <f>SUM(N133:N154)</f>
        <v>10</v>
      </c>
      <c r="O155" s="27"/>
      <c r="P155" s="4">
        <f>SUM(P133:P154)</f>
        <v>22</v>
      </c>
      <c r="Q155" s="4">
        <f>SUM(Q133:Q154)</f>
        <v>13</v>
      </c>
      <c r="R155" s="27"/>
      <c r="S155" s="4">
        <f>SUM(S133:S154)</f>
        <v>22</v>
      </c>
      <c r="T155" s="4">
        <f>SUM(T133:T154)</f>
        <v>11</v>
      </c>
      <c r="U155" s="27"/>
      <c r="V155" s="4">
        <f>SUM(V133:V154)</f>
        <v>22</v>
      </c>
      <c r="W155" s="4">
        <f>SUM(W133:W154)</f>
        <v>14</v>
      </c>
      <c r="X155" s="27"/>
      <c r="Y155" s="4">
        <f>SUM(Y133:Y154)</f>
        <v>88</v>
      </c>
      <c r="Z155" s="4">
        <f>SUM(Z133:Z154)</f>
        <v>66</v>
      </c>
      <c r="AA155" s="27"/>
      <c r="AB155" s="4">
        <f>SUM(AB133:AB154)</f>
        <v>88</v>
      </c>
      <c r="AC155" s="4">
        <f>SUM(AC133:AC154)</f>
        <v>100</v>
      </c>
      <c r="AD155" s="27"/>
      <c r="AE155" s="4">
        <f>SUM(AE133:AE154)</f>
        <v>88</v>
      </c>
      <c r="AF155" s="4">
        <f>SUM(AF133:AF154)</f>
        <v>121</v>
      </c>
      <c r="AG155" s="4">
        <f>SUM(AG133:AG154)</f>
        <v>88</v>
      </c>
      <c r="AH155" s="4">
        <f>SUM(AH133:AH154)</f>
        <v>109</v>
      </c>
      <c r="AI155" s="27"/>
      <c r="AJ155" s="4">
        <f>SUM(AJ133:AJ154)</f>
        <v>22</v>
      </c>
      <c r="AK155" s="4">
        <f>SUM(AK133:AK154)</f>
        <v>38</v>
      </c>
      <c r="AL155" s="4">
        <f>SUM(AL133:AL154)</f>
        <v>22</v>
      </c>
      <c r="AM155" s="4">
        <f>SUM(AM133:AM154)</f>
        <v>19</v>
      </c>
      <c r="AN155" s="27"/>
      <c r="AO155" s="4">
        <f>SUM(AO133:AO154)</f>
        <v>125</v>
      </c>
      <c r="AP155" s="27"/>
    </row>
    <row r="156" spans="2:42" ht="12.75">
      <c r="B156" s="5"/>
      <c r="C156" s="5"/>
      <c r="D156" s="5"/>
      <c r="F156" s="26"/>
      <c r="G156" s="8"/>
      <c r="H156" s="8"/>
      <c r="I156" s="26"/>
      <c r="L156" s="26"/>
      <c r="M156" s="8"/>
      <c r="N156" s="8"/>
      <c r="O156" s="26"/>
      <c r="P156" s="8"/>
      <c r="Q156" s="8"/>
      <c r="R156" s="26"/>
      <c r="S156" s="8"/>
      <c r="T156" s="8"/>
      <c r="U156" s="26"/>
      <c r="W156" s="8"/>
      <c r="X156" s="26"/>
      <c r="Y156" s="8"/>
      <c r="Z156" s="8"/>
      <c r="AA156" s="26"/>
      <c r="AB156" s="8"/>
      <c r="AC156" s="8"/>
      <c r="AD156" s="26"/>
      <c r="AE156" s="8"/>
      <c r="AF156" s="8"/>
      <c r="AG156" s="8"/>
      <c r="AI156" s="26"/>
      <c r="AJ156" s="8"/>
      <c r="AK156" s="8"/>
      <c r="AL156" s="8"/>
      <c r="AM156" s="8"/>
      <c r="AN156" s="26"/>
      <c r="AO156" s="8"/>
      <c r="AP156" s="26"/>
    </row>
    <row r="157" spans="1:42" ht="12.75">
      <c r="A157">
        <v>1</v>
      </c>
      <c r="B157" s="112">
        <v>161</v>
      </c>
      <c r="C157" s="112" t="s">
        <v>174</v>
      </c>
      <c r="D157" s="139" t="s">
        <v>415</v>
      </c>
      <c r="E157">
        <v>21</v>
      </c>
      <c r="F157" s="26">
        <v>29</v>
      </c>
      <c r="G157">
        <v>2</v>
      </c>
      <c r="H157" s="8">
        <v>0</v>
      </c>
      <c r="I157" s="26"/>
      <c r="J157">
        <v>2</v>
      </c>
      <c r="K157">
        <v>0</v>
      </c>
      <c r="L157" s="26"/>
      <c r="M157">
        <v>1</v>
      </c>
      <c r="N157">
        <v>0</v>
      </c>
      <c r="O157" s="26"/>
      <c r="P157">
        <v>1</v>
      </c>
      <c r="Q157">
        <v>0</v>
      </c>
      <c r="R157" s="26"/>
      <c r="S157">
        <v>1</v>
      </c>
      <c r="T157">
        <v>0</v>
      </c>
      <c r="U157" s="26"/>
      <c r="V157">
        <v>1</v>
      </c>
      <c r="W157">
        <v>0</v>
      </c>
      <c r="X157" s="26"/>
      <c r="Y157">
        <v>4</v>
      </c>
      <c r="Z157">
        <v>0</v>
      </c>
      <c r="AA157" s="26"/>
      <c r="AB157">
        <v>4</v>
      </c>
      <c r="AC157">
        <v>0</v>
      </c>
      <c r="AD157" s="26"/>
      <c r="AE157">
        <v>4</v>
      </c>
      <c r="AF157">
        <v>0</v>
      </c>
      <c r="AG157">
        <v>4</v>
      </c>
      <c r="AH157">
        <v>1</v>
      </c>
      <c r="AI157" s="26"/>
      <c r="AJ157">
        <v>1</v>
      </c>
      <c r="AK157">
        <v>1</v>
      </c>
      <c r="AL157">
        <v>1</v>
      </c>
      <c r="AM157">
        <v>0</v>
      </c>
      <c r="AN157" s="26"/>
      <c r="AO157">
        <v>0</v>
      </c>
      <c r="AP157" s="26"/>
    </row>
    <row r="158" spans="1:42" ht="12.75">
      <c r="A158">
        <f aca="true" t="shared" si="9" ref="A158:A182">1+A157</f>
        <v>2</v>
      </c>
      <c r="B158" s="5">
        <v>1364</v>
      </c>
      <c r="C158" s="5" t="s">
        <v>174</v>
      </c>
      <c r="D158" s="5" t="s">
        <v>175</v>
      </c>
      <c r="E158">
        <v>80</v>
      </c>
      <c r="F158" s="26">
        <v>78</v>
      </c>
      <c r="G158">
        <v>2</v>
      </c>
      <c r="H158" s="8">
        <v>1</v>
      </c>
      <c r="I158" s="26"/>
      <c r="J158">
        <v>2</v>
      </c>
      <c r="K158">
        <v>0</v>
      </c>
      <c r="L158" s="26"/>
      <c r="M158">
        <v>1</v>
      </c>
      <c r="N158">
        <v>1</v>
      </c>
      <c r="O158" s="26" t="s">
        <v>51</v>
      </c>
      <c r="P158">
        <v>1</v>
      </c>
      <c r="Q158">
        <v>1</v>
      </c>
      <c r="R158" s="26" t="s">
        <v>51</v>
      </c>
      <c r="S158">
        <v>1</v>
      </c>
      <c r="T158">
        <v>1</v>
      </c>
      <c r="U158" s="26" t="s">
        <v>51</v>
      </c>
      <c r="V158">
        <v>1</v>
      </c>
      <c r="W158">
        <v>0</v>
      </c>
      <c r="X158" s="26"/>
      <c r="Y158">
        <v>4</v>
      </c>
      <c r="Z158">
        <v>4</v>
      </c>
      <c r="AA158" s="26" t="s">
        <v>51</v>
      </c>
      <c r="AB158">
        <v>4</v>
      </c>
      <c r="AC158">
        <v>18</v>
      </c>
      <c r="AD158" s="26" t="s">
        <v>51</v>
      </c>
      <c r="AE158">
        <v>4</v>
      </c>
      <c r="AF158">
        <v>5</v>
      </c>
      <c r="AG158">
        <v>4</v>
      </c>
      <c r="AH158">
        <v>3</v>
      </c>
      <c r="AI158" s="26"/>
      <c r="AJ158">
        <v>1</v>
      </c>
      <c r="AK158">
        <v>2</v>
      </c>
      <c r="AL158">
        <v>1</v>
      </c>
      <c r="AM158">
        <v>1</v>
      </c>
      <c r="AN158" s="26" t="s">
        <v>51</v>
      </c>
      <c r="AO158">
        <v>6</v>
      </c>
      <c r="AP158" s="26" t="s">
        <v>427</v>
      </c>
    </row>
    <row r="159" spans="1:42" ht="12.75">
      <c r="A159">
        <f t="shared" si="9"/>
        <v>3</v>
      </c>
      <c r="B159" s="5">
        <v>2063</v>
      </c>
      <c r="C159" s="5" t="s">
        <v>174</v>
      </c>
      <c r="D159" s="74" t="s">
        <v>176</v>
      </c>
      <c r="E159">
        <v>51</v>
      </c>
      <c r="F159" s="26">
        <v>53</v>
      </c>
      <c r="G159">
        <v>2</v>
      </c>
      <c r="H159" s="8">
        <v>2</v>
      </c>
      <c r="I159" s="26" t="s">
        <v>51</v>
      </c>
      <c r="J159">
        <v>2</v>
      </c>
      <c r="K159">
        <v>3</v>
      </c>
      <c r="L159" s="26" t="s">
        <v>51</v>
      </c>
      <c r="M159">
        <v>1</v>
      </c>
      <c r="N159">
        <v>1</v>
      </c>
      <c r="O159" s="26" t="s">
        <v>51</v>
      </c>
      <c r="P159">
        <v>1</v>
      </c>
      <c r="Q159">
        <v>0</v>
      </c>
      <c r="R159" s="26"/>
      <c r="S159">
        <v>1</v>
      </c>
      <c r="T159">
        <v>1</v>
      </c>
      <c r="U159" s="26" t="s">
        <v>51</v>
      </c>
      <c r="V159">
        <v>1</v>
      </c>
      <c r="W159">
        <v>1</v>
      </c>
      <c r="X159" s="26" t="s">
        <v>51</v>
      </c>
      <c r="Y159">
        <v>4</v>
      </c>
      <c r="Z159">
        <v>4</v>
      </c>
      <c r="AA159" s="26" t="s">
        <v>51</v>
      </c>
      <c r="AB159">
        <v>4</v>
      </c>
      <c r="AC159">
        <v>13</v>
      </c>
      <c r="AD159" s="26" t="s">
        <v>51</v>
      </c>
      <c r="AE159">
        <v>4</v>
      </c>
      <c r="AF159">
        <v>5</v>
      </c>
      <c r="AG159">
        <v>4</v>
      </c>
      <c r="AH159">
        <v>5</v>
      </c>
      <c r="AI159" s="26" t="s">
        <v>51</v>
      </c>
      <c r="AJ159">
        <v>1</v>
      </c>
      <c r="AK159">
        <v>2</v>
      </c>
      <c r="AL159">
        <v>1</v>
      </c>
      <c r="AM159">
        <v>1</v>
      </c>
      <c r="AN159" s="26" t="s">
        <v>51</v>
      </c>
      <c r="AO159">
        <v>9</v>
      </c>
      <c r="AP159" s="26" t="s">
        <v>428</v>
      </c>
    </row>
    <row r="160" spans="1:42" ht="12.75">
      <c r="A160">
        <f t="shared" si="9"/>
        <v>4</v>
      </c>
      <c r="B160" s="5">
        <v>7172</v>
      </c>
      <c r="C160" s="5" t="s">
        <v>174</v>
      </c>
      <c r="D160" s="5" t="s">
        <v>177</v>
      </c>
      <c r="E160">
        <v>22</v>
      </c>
      <c r="F160" s="26">
        <v>29</v>
      </c>
      <c r="G160">
        <v>2</v>
      </c>
      <c r="H160" s="8">
        <v>2</v>
      </c>
      <c r="I160" s="26" t="s">
        <v>51</v>
      </c>
      <c r="J160">
        <v>2</v>
      </c>
      <c r="K160">
        <v>2</v>
      </c>
      <c r="L160" s="26" t="s">
        <v>51</v>
      </c>
      <c r="M160">
        <v>1</v>
      </c>
      <c r="N160">
        <v>0</v>
      </c>
      <c r="O160" s="26"/>
      <c r="P160">
        <v>1</v>
      </c>
      <c r="Q160">
        <v>0</v>
      </c>
      <c r="R160" s="26"/>
      <c r="S160">
        <v>1</v>
      </c>
      <c r="T160">
        <v>0</v>
      </c>
      <c r="U160" s="26"/>
      <c r="V160">
        <v>1</v>
      </c>
      <c r="W160">
        <v>0</v>
      </c>
      <c r="X160" s="26"/>
      <c r="Y160">
        <v>4</v>
      </c>
      <c r="Z160">
        <v>4</v>
      </c>
      <c r="AA160" s="26" t="s">
        <v>51</v>
      </c>
      <c r="AB160">
        <v>4</v>
      </c>
      <c r="AC160">
        <v>9</v>
      </c>
      <c r="AD160" s="26" t="s">
        <v>51</v>
      </c>
      <c r="AE160">
        <v>4</v>
      </c>
      <c r="AF160">
        <v>5</v>
      </c>
      <c r="AG160">
        <v>4</v>
      </c>
      <c r="AH160">
        <v>4</v>
      </c>
      <c r="AI160" s="26" t="s">
        <v>51</v>
      </c>
      <c r="AJ160">
        <v>1</v>
      </c>
      <c r="AK160">
        <v>2</v>
      </c>
      <c r="AL160">
        <v>1</v>
      </c>
      <c r="AM160">
        <v>1</v>
      </c>
      <c r="AN160" s="26" t="s">
        <v>51</v>
      </c>
      <c r="AO160">
        <v>6</v>
      </c>
      <c r="AP160" s="26" t="s">
        <v>427</v>
      </c>
    </row>
    <row r="161" spans="1:42" ht="12.75">
      <c r="A161">
        <f t="shared" si="9"/>
        <v>5</v>
      </c>
      <c r="B161" s="5">
        <v>7196</v>
      </c>
      <c r="C161" s="5" t="s">
        <v>174</v>
      </c>
      <c r="D161" s="5" t="s">
        <v>178</v>
      </c>
      <c r="E161">
        <v>24</v>
      </c>
      <c r="F161" s="26">
        <v>23</v>
      </c>
      <c r="G161">
        <v>2</v>
      </c>
      <c r="H161" s="8">
        <v>0</v>
      </c>
      <c r="I161" s="26"/>
      <c r="J161">
        <v>2</v>
      </c>
      <c r="K161">
        <v>0</v>
      </c>
      <c r="L161" s="26"/>
      <c r="M161">
        <v>1</v>
      </c>
      <c r="N161">
        <v>0</v>
      </c>
      <c r="O161" s="26"/>
      <c r="P161">
        <v>1</v>
      </c>
      <c r="Q161">
        <v>0</v>
      </c>
      <c r="R161" s="26"/>
      <c r="S161">
        <v>1</v>
      </c>
      <c r="T161">
        <v>1</v>
      </c>
      <c r="U161" s="26" t="s">
        <v>51</v>
      </c>
      <c r="V161">
        <v>1</v>
      </c>
      <c r="W161">
        <v>0</v>
      </c>
      <c r="X161" s="26"/>
      <c r="Y161">
        <v>4</v>
      </c>
      <c r="Z161">
        <v>4</v>
      </c>
      <c r="AA161" s="26" t="s">
        <v>51</v>
      </c>
      <c r="AB161">
        <v>4</v>
      </c>
      <c r="AC161">
        <v>2</v>
      </c>
      <c r="AD161" s="26"/>
      <c r="AE161">
        <v>4</v>
      </c>
      <c r="AF161">
        <v>4</v>
      </c>
      <c r="AG161">
        <v>4</v>
      </c>
      <c r="AH161">
        <v>4</v>
      </c>
      <c r="AI161" s="26" t="s">
        <v>51</v>
      </c>
      <c r="AJ161">
        <v>1</v>
      </c>
      <c r="AK161">
        <v>2</v>
      </c>
      <c r="AL161">
        <v>1</v>
      </c>
      <c r="AM161">
        <v>1</v>
      </c>
      <c r="AN161" s="26" t="s">
        <v>51</v>
      </c>
      <c r="AO161">
        <v>4</v>
      </c>
      <c r="AP161" s="26"/>
    </row>
    <row r="162" spans="1:42" ht="12.75">
      <c r="A162">
        <f t="shared" si="9"/>
        <v>6</v>
      </c>
      <c r="B162" s="5">
        <v>7363</v>
      </c>
      <c r="C162" s="5" t="s">
        <v>174</v>
      </c>
      <c r="D162" s="5" t="s">
        <v>187</v>
      </c>
      <c r="E162">
        <v>26</v>
      </c>
      <c r="F162" s="26">
        <v>26</v>
      </c>
      <c r="G162">
        <v>2</v>
      </c>
      <c r="H162" s="8">
        <v>0</v>
      </c>
      <c r="I162" s="26"/>
      <c r="J162">
        <v>2</v>
      </c>
      <c r="K162">
        <v>0</v>
      </c>
      <c r="L162" s="26"/>
      <c r="M162">
        <v>1</v>
      </c>
      <c r="N162">
        <v>0</v>
      </c>
      <c r="O162" s="26"/>
      <c r="P162">
        <v>1</v>
      </c>
      <c r="Q162">
        <v>0</v>
      </c>
      <c r="R162" s="26"/>
      <c r="S162">
        <v>1</v>
      </c>
      <c r="T162">
        <v>0</v>
      </c>
      <c r="U162" s="26"/>
      <c r="V162">
        <v>1</v>
      </c>
      <c r="W162">
        <v>0</v>
      </c>
      <c r="X162" s="26"/>
      <c r="Y162">
        <v>4</v>
      </c>
      <c r="Z162">
        <v>4</v>
      </c>
      <c r="AA162" s="26" t="s">
        <v>51</v>
      </c>
      <c r="AB162">
        <v>4</v>
      </c>
      <c r="AC162">
        <v>1</v>
      </c>
      <c r="AD162" s="26"/>
      <c r="AE162">
        <v>4</v>
      </c>
      <c r="AF162">
        <v>6</v>
      </c>
      <c r="AG162">
        <v>4</v>
      </c>
      <c r="AH162">
        <v>0</v>
      </c>
      <c r="AI162" s="26"/>
      <c r="AJ162">
        <v>1</v>
      </c>
      <c r="AK162">
        <v>2</v>
      </c>
      <c r="AL162">
        <v>1</v>
      </c>
      <c r="AM162">
        <v>1</v>
      </c>
      <c r="AN162" s="26" t="s">
        <v>51</v>
      </c>
      <c r="AO162">
        <v>2</v>
      </c>
      <c r="AP162" s="26"/>
    </row>
    <row r="163" spans="1:42" ht="12.75">
      <c r="A163">
        <f t="shared" si="9"/>
        <v>7</v>
      </c>
      <c r="B163" s="5">
        <v>7408</v>
      </c>
      <c r="C163" s="5" t="s">
        <v>174</v>
      </c>
      <c r="D163" s="5" t="s">
        <v>179</v>
      </c>
      <c r="E163">
        <v>23</v>
      </c>
      <c r="F163" s="26">
        <v>49</v>
      </c>
      <c r="G163">
        <v>2</v>
      </c>
      <c r="H163" s="8">
        <v>2</v>
      </c>
      <c r="I163" s="26" t="s">
        <v>51</v>
      </c>
      <c r="J163">
        <v>2</v>
      </c>
      <c r="K163">
        <v>1</v>
      </c>
      <c r="L163" s="26"/>
      <c r="M163">
        <v>1</v>
      </c>
      <c r="N163">
        <v>1</v>
      </c>
      <c r="O163" s="26" t="s">
        <v>51</v>
      </c>
      <c r="P163">
        <v>1</v>
      </c>
      <c r="Q163">
        <v>0</v>
      </c>
      <c r="R163" s="26"/>
      <c r="S163">
        <v>1</v>
      </c>
      <c r="T163">
        <v>1</v>
      </c>
      <c r="U163" s="26" t="s">
        <v>51</v>
      </c>
      <c r="V163">
        <v>1</v>
      </c>
      <c r="W163">
        <v>1</v>
      </c>
      <c r="X163" s="26" t="s">
        <v>51</v>
      </c>
      <c r="Y163">
        <v>4</v>
      </c>
      <c r="Z163">
        <v>4</v>
      </c>
      <c r="AA163" s="26" t="s">
        <v>51</v>
      </c>
      <c r="AB163">
        <v>4</v>
      </c>
      <c r="AC163">
        <v>20</v>
      </c>
      <c r="AD163" s="26" t="s">
        <v>51</v>
      </c>
      <c r="AE163">
        <v>4</v>
      </c>
      <c r="AF163">
        <v>6</v>
      </c>
      <c r="AG163">
        <v>4</v>
      </c>
      <c r="AH163">
        <v>4</v>
      </c>
      <c r="AI163" s="26" t="s">
        <v>51</v>
      </c>
      <c r="AJ163">
        <v>1</v>
      </c>
      <c r="AK163">
        <v>2</v>
      </c>
      <c r="AL163">
        <v>1</v>
      </c>
      <c r="AM163">
        <v>1</v>
      </c>
      <c r="AN163" s="26" t="s">
        <v>51</v>
      </c>
      <c r="AO163">
        <v>8</v>
      </c>
      <c r="AP163" s="26" t="s">
        <v>429</v>
      </c>
    </row>
    <row r="164" spans="1:42" ht="12.75">
      <c r="A164">
        <f t="shared" si="9"/>
        <v>8</v>
      </c>
      <c r="B164" s="5">
        <v>9151</v>
      </c>
      <c r="C164" s="5" t="s">
        <v>174</v>
      </c>
      <c r="D164" s="5" t="s">
        <v>180</v>
      </c>
      <c r="E164">
        <v>93</v>
      </c>
      <c r="F164" s="26">
        <v>83</v>
      </c>
      <c r="G164">
        <v>2</v>
      </c>
      <c r="H164" s="8">
        <v>2</v>
      </c>
      <c r="I164" s="26" t="s">
        <v>51</v>
      </c>
      <c r="J164">
        <v>2</v>
      </c>
      <c r="K164">
        <v>3</v>
      </c>
      <c r="L164" s="26" t="s">
        <v>51</v>
      </c>
      <c r="M164">
        <v>1</v>
      </c>
      <c r="N164">
        <v>1</v>
      </c>
      <c r="O164" s="26" t="s">
        <v>51</v>
      </c>
      <c r="P164">
        <v>1</v>
      </c>
      <c r="Q164">
        <v>0</v>
      </c>
      <c r="R164" s="26"/>
      <c r="S164">
        <v>1</v>
      </c>
      <c r="T164">
        <v>1</v>
      </c>
      <c r="U164" s="26" t="s">
        <v>51</v>
      </c>
      <c r="V164">
        <v>1</v>
      </c>
      <c r="W164">
        <v>1</v>
      </c>
      <c r="X164" s="26" t="s">
        <v>51</v>
      </c>
      <c r="Y164">
        <v>4</v>
      </c>
      <c r="Z164">
        <v>4</v>
      </c>
      <c r="AA164" s="26" t="s">
        <v>51</v>
      </c>
      <c r="AB164">
        <v>4</v>
      </c>
      <c r="AC164">
        <v>38</v>
      </c>
      <c r="AD164" s="26" t="s">
        <v>51</v>
      </c>
      <c r="AE164">
        <v>4</v>
      </c>
      <c r="AF164">
        <v>5</v>
      </c>
      <c r="AG164">
        <v>4</v>
      </c>
      <c r="AH164">
        <v>4</v>
      </c>
      <c r="AI164" s="26" t="s">
        <v>51</v>
      </c>
      <c r="AJ164">
        <v>1</v>
      </c>
      <c r="AK164">
        <v>2</v>
      </c>
      <c r="AL164">
        <v>1</v>
      </c>
      <c r="AM164">
        <v>1</v>
      </c>
      <c r="AN164" s="26" t="s">
        <v>51</v>
      </c>
      <c r="AO164">
        <v>9</v>
      </c>
      <c r="AP164" s="26" t="s">
        <v>428</v>
      </c>
    </row>
    <row r="165" spans="1:42" ht="12.75">
      <c r="A165">
        <f t="shared" si="9"/>
        <v>9</v>
      </c>
      <c r="B165" s="5">
        <v>2787</v>
      </c>
      <c r="C165" s="5" t="s">
        <v>181</v>
      </c>
      <c r="D165" s="5" t="s">
        <v>190</v>
      </c>
      <c r="E165">
        <v>50</v>
      </c>
      <c r="F165" s="26">
        <v>49</v>
      </c>
      <c r="G165">
        <v>2</v>
      </c>
      <c r="H165" s="8">
        <v>0</v>
      </c>
      <c r="I165" s="26"/>
      <c r="J165">
        <v>2</v>
      </c>
      <c r="K165">
        <v>0</v>
      </c>
      <c r="L165" s="26"/>
      <c r="M165">
        <v>1</v>
      </c>
      <c r="N165">
        <v>1</v>
      </c>
      <c r="O165" s="26" t="s">
        <v>51</v>
      </c>
      <c r="P165">
        <v>1</v>
      </c>
      <c r="Q165">
        <v>0</v>
      </c>
      <c r="R165" s="26"/>
      <c r="S165">
        <v>1</v>
      </c>
      <c r="T165">
        <v>1</v>
      </c>
      <c r="U165" s="26" t="s">
        <v>51</v>
      </c>
      <c r="V165">
        <v>1</v>
      </c>
      <c r="W165">
        <v>0</v>
      </c>
      <c r="X165" s="26"/>
      <c r="Y165">
        <v>4</v>
      </c>
      <c r="Z165">
        <v>4</v>
      </c>
      <c r="AA165" s="26" t="s">
        <v>51</v>
      </c>
      <c r="AB165">
        <v>4</v>
      </c>
      <c r="AC165">
        <v>11</v>
      </c>
      <c r="AD165" s="26" t="s">
        <v>51</v>
      </c>
      <c r="AE165">
        <v>4</v>
      </c>
      <c r="AF165">
        <v>5</v>
      </c>
      <c r="AG165">
        <v>4</v>
      </c>
      <c r="AH165">
        <v>2</v>
      </c>
      <c r="AI165" s="26"/>
      <c r="AJ165">
        <v>1</v>
      </c>
      <c r="AK165">
        <v>0</v>
      </c>
      <c r="AL165">
        <v>1</v>
      </c>
      <c r="AM165">
        <v>1</v>
      </c>
      <c r="AN165" s="26"/>
      <c r="AO165">
        <v>4</v>
      </c>
      <c r="AP165" s="26"/>
    </row>
    <row r="166" spans="1:42" ht="12.75">
      <c r="A166">
        <f t="shared" si="9"/>
        <v>10</v>
      </c>
      <c r="B166" s="5">
        <v>4278</v>
      </c>
      <c r="C166" s="5" t="s">
        <v>181</v>
      </c>
      <c r="D166" s="5" t="s">
        <v>184</v>
      </c>
      <c r="E166">
        <v>23</v>
      </c>
      <c r="F166" s="26">
        <v>25</v>
      </c>
      <c r="G166">
        <v>2</v>
      </c>
      <c r="H166" s="8">
        <v>0</v>
      </c>
      <c r="I166" s="26"/>
      <c r="J166">
        <v>2</v>
      </c>
      <c r="K166">
        <v>0</v>
      </c>
      <c r="L166" s="26"/>
      <c r="M166">
        <v>1</v>
      </c>
      <c r="N166">
        <v>0</v>
      </c>
      <c r="O166" s="26"/>
      <c r="P166">
        <v>1</v>
      </c>
      <c r="Q166">
        <v>0</v>
      </c>
      <c r="R166" s="26"/>
      <c r="S166">
        <v>1</v>
      </c>
      <c r="T166">
        <v>0</v>
      </c>
      <c r="U166" s="26"/>
      <c r="V166">
        <v>1</v>
      </c>
      <c r="W166">
        <v>0</v>
      </c>
      <c r="X166" s="26"/>
      <c r="Y166">
        <v>4</v>
      </c>
      <c r="Z166">
        <v>4</v>
      </c>
      <c r="AA166" s="26" t="s">
        <v>51</v>
      </c>
      <c r="AB166">
        <v>4</v>
      </c>
      <c r="AC166">
        <v>8</v>
      </c>
      <c r="AD166" s="26" t="s">
        <v>51</v>
      </c>
      <c r="AE166">
        <v>4</v>
      </c>
      <c r="AF166">
        <v>4</v>
      </c>
      <c r="AG166">
        <v>4</v>
      </c>
      <c r="AH166">
        <v>0</v>
      </c>
      <c r="AI166" s="26"/>
      <c r="AJ166">
        <v>1</v>
      </c>
      <c r="AK166">
        <v>0</v>
      </c>
      <c r="AL166">
        <v>1</v>
      </c>
      <c r="AM166">
        <v>1</v>
      </c>
      <c r="AN166" s="26"/>
      <c r="AO166">
        <v>2</v>
      </c>
      <c r="AP166" s="26"/>
    </row>
    <row r="167" spans="1:42" ht="12.75">
      <c r="A167">
        <f t="shared" si="9"/>
        <v>11</v>
      </c>
      <c r="B167" s="5">
        <v>8117</v>
      </c>
      <c r="C167" s="5" t="s">
        <v>181</v>
      </c>
      <c r="D167" s="5" t="s">
        <v>194</v>
      </c>
      <c r="E167">
        <v>42</v>
      </c>
      <c r="F167" s="26">
        <v>40</v>
      </c>
      <c r="G167">
        <v>2</v>
      </c>
      <c r="H167" s="8">
        <v>2</v>
      </c>
      <c r="I167" s="26" t="s">
        <v>51</v>
      </c>
      <c r="J167">
        <v>2</v>
      </c>
      <c r="K167">
        <v>0</v>
      </c>
      <c r="L167" s="26"/>
      <c r="M167">
        <v>1</v>
      </c>
      <c r="N167">
        <v>0</v>
      </c>
      <c r="O167" s="26"/>
      <c r="P167">
        <v>1</v>
      </c>
      <c r="Q167">
        <v>0</v>
      </c>
      <c r="R167" s="26"/>
      <c r="S167">
        <v>1</v>
      </c>
      <c r="T167">
        <v>1</v>
      </c>
      <c r="U167" s="26" t="s">
        <v>51</v>
      </c>
      <c r="V167">
        <v>1</v>
      </c>
      <c r="W167">
        <v>1</v>
      </c>
      <c r="X167" s="26" t="s">
        <v>51</v>
      </c>
      <c r="Y167">
        <v>4</v>
      </c>
      <c r="Z167">
        <v>4</v>
      </c>
      <c r="AA167" s="26" t="s">
        <v>51</v>
      </c>
      <c r="AB167">
        <v>4</v>
      </c>
      <c r="AC167">
        <v>5</v>
      </c>
      <c r="AD167" s="26" t="s">
        <v>51</v>
      </c>
      <c r="AE167">
        <v>4</v>
      </c>
      <c r="AF167">
        <v>7</v>
      </c>
      <c r="AG167">
        <v>4</v>
      </c>
      <c r="AH167">
        <v>4</v>
      </c>
      <c r="AI167" s="26" t="s">
        <v>51</v>
      </c>
      <c r="AJ167">
        <v>1</v>
      </c>
      <c r="AK167">
        <v>2</v>
      </c>
      <c r="AL167">
        <v>1</v>
      </c>
      <c r="AM167">
        <v>1</v>
      </c>
      <c r="AN167" s="26" t="s">
        <v>51</v>
      </c>
      <c r="AO167">
        <v>7</v>
      </c>
      <c r="AP167" s="26" t="s">
        <v>429</v>
      </c>
    </row>
    <row r="168" spans="1:42" ht="12.75">
      <c r="A168">
        <f t="shared" si="9"/>
        <v>12</v>
      </c>
      <c r="B168" s="5">
        <v>9194</v>
      </c>
      <c r="C168" s="5" t="s">
        <v>181</v>
      </c>
      <c r="D168" s="5" t="s">
        <v>195</v>
      </c>
      <c r="E168">
        <v>28</v>
      </c>
      <c r="F168" s="26">
        <v>31</v>
      </c>
      <c r="G168">
        <v>2</v>
      </c>
      <c r="H168" s="8">
        <v>2</v>
      </c>
      <c r="I168" s="26" t="s">
        <v>51</v>
      </c>
      <c r="J168">
        <v>2</v>
      </c>
      <c r="K168">
        <v>1</v>
      </c>
      <c r="L168" s="26"/>
      <c r="M168">
        <v>1</v>
      </c>
      <c r="N168">
        <v>0</v>
      </c>
      <c r="O168" s="26"/>
      <c r="P168">
        <v>1</v>
      </c>
      <c r="Q168">
        <v>0</v>
      </c>
      <c r="R168" s="26"/>
      <c r="S168">
        <v>1</v>
      </c>
      <c r="T168">
        <v>0</v>
      </c>
      <c r="U168" s="26"/>
      <c r="V168">
        <v>1</v>
      </c>
      <c r="W168">
        <v>0</v>
      </c>
      <c r="X168" s="26"/>
      <c r="Y168">
        <v>4</v>
      </c>
      <c r="Z168">
        <v>4</v>
      </c>
      <c r="AA168" s="26" t="s">
        <v>51</v>
      </c>
      <c r="AB168">
        <v>4</v>
      </c>
      <c r="AC168">
        <v>7</v>
      </c>
      <c r="AD168" s="26" t="s">
        <v>51</v>
      </c>
      <c r="AE168">
        <v>4</v>
      </c>
      <c r="AF168">
        <v>4</v>
      </c>
      <c r="AG168">
        <v>4</v>
      </c>
      <c r="AH168">
        <v>5</v>
      </c>
      <c r="AI168" s="26" t="s">
        <v>51</v>
      </c>
      <c r="AJ168">
        <v>1</v>
      </c>
      <c r="AK168">
        <v>2</v>
      </c>
      <c r="AL168">
        <v>1</v>
      </c>
      <c r="AM168">
        <v>1</v>
      </c>
      <c r="AN168" s="26" t="s">
        <v>51</v>
      </c>
      <c r="AO168">
        <v>5</v>
      </c>
      <c r="AP168" s="26" t="s">
        <v>427</v>
      </c>
    </row>
    <row r="169" spans="1:42" ht="12.75">
      <c r="A169">
        <f t="shared" si="9"/>
        <v>13</v>
      </c>
      <c r="B169" s="112">
        <v>1228</v>
      </c>
      <c r="C169" s="112" t="s">
        <v>189</v>
      </c>
      <c r="D169" s="112" t="s">
        <v>412</v>
      </c>
      <c r="E169">
        <v>20</v>
      </c>
      <c r="F169" s="26">
        <v>20</v>
      </c>
      <c r="G169">
        <v>2</v>
      </c>
      <c r="H169" s="8">
        <v>0</v>
      </c>
      <c r="I169" s="26"/>
      <c r="J169">
        <v>2</v>
      </c>
      <c r="K169">
        <v>0</v>
      </c>
      <c r="L169" s="26"/>
      <c r="M169">
        <v>1</v>
      </c>
      <c r="N169">
        <v>0</v>
      </c>
      <c r="O169" s="26"/>
      <c r="P169">
        <v>1</v>
      </c>
      <c r="Q169">
        <v>0</v>
      </c>
      <c r="R169" s="26"/>
      <c r="S169">
        <v>1</v>
      </c>
      <c r="T169">
        <v>0</v>
      </c>
      <c r="U169" s="26"/>
      <c r="V169">
        <v>1</v>
      </c>
      <c r="W169">
        <v>0</v>
      </c>
      <c r="X169" s="26"/>
      <c r="Y169">
        <v>4</v>
      </c>
      <c r="Z169">
        <v>4</v>
      </c>
      <c r="AA169" s="26" t="s">
        <v>51</v>
      </c>
      <c r="AB169">
        <v>4</v>
      </c>
      <c r="AC169">
        <v>0</v>
      </c>
      <c r="AD169" s="26"/>
      <c r="AE169">
        <v>4</v>
      </c>
      <c r="AF169">
        <v>0</v>
      </c>
      <c r="AG169">
        <v>4</v>
      </c>
      <c r="AH169">
        <v>3</v>
      </c>
      <c r="AI169" s="26"/>
      <c r="AJ169">
        <v>1</v>
      </c>
      <c r="AK169">
        <v>0</v>
      </c>
      <c r="AL169">
        <v>1</v>
      </c>
      <c r="AM169">
        <v>2</v>
      </c>
      <c r="AN169" s="26"/>
      <c r="AO169">
        <v>1</v>
      </c>
      <c r="AP169" s="26"/>
    </row>
    <row r="170" spans="1:42" ht="12.75">
      <c r="A170">
        <f t="shared" si="9"/>
        <v>14</v>
      </c>
      <c r="B170" s="5">
        <v>3704</v>
      </c>
      <c r="C170" s="5" t="s">
        <v>189</v>
      </c>
      <c r="D170" s="5" t="s">
        <v>191</v>
      </c>
      <c r="E170">
        <v>44</v>
      </c>
      <c r="F170" s="26">
        <v>44</v>
      </c>
      <c r="G170">
        <v>2</v>
      </c>
      <c r="H170" s="8">
        <v>2</v>
      </c>
      <c r="I170" s="26" t="s">
        <v>51</v>
      </c>
      <c r="J170">
        <v>2</v>
      </c>
      <c r="K170">
        <v>3</v>
      </c>
      <c r="L170" s="26" t="s">
        <v>51</v>
      </c>
      <c r="M170">
        <v>1</v>
      </c>
      <c r="N170">
        <v>1</v>
      </c>
      <c r="O170" s="26" t="s">
        <v>51</v>
      </c>
      <c r="P170">
        <v>1</v>
      </c>
      <c r="Q170">
        <v>1</v>
      </c>
      <c r="R170" s="26" t="s">
        <v>51</v>
      </c>
      <c r="S170">
        <v>1</v>
      </c>
      <c r="T170">
        <v>1</v>
      </c>
      <c r="U170" s="26" t="s">
        <v>51</v>
      </c>
      <c r="V170">
        <v>1</v>
      </c>
      <c r="W170">
        <v>1</v>
      </c>
      <c r="X170" s="26" t="s">
        <v>51</v>
      </c>
      <c r="Y170">
        <v>4</v>
      </c>
      <c r="Z170">
        <v>4</v>
      </c>
      <c r="AA170" s="26" t="s">
        <v>51</v>
      </c>
      <c r="AB170">
        <v>4</v>
      </c>
      <c r="AC170">
        <v>4</v>
      </c>
      <c r="AD170" s="26" t="s">
        <v>51</v>
      </c>
      <c r="AE170">
        <v>4</v>
      </c>
      <c r="AF170">
        <v>4</v>
      </c>
      <c r="AG170">
        <v>4</v>
      </c>
      <c r="AH170">
        <v>4</v>
      </c>
      <c r="AI170" s="26" t="s">
        <v>51</v>
      </c>
      <c r="AJ170">
        <v>1</v>
      </c>
      <c r="AK170">
        <v>2</v>
      </c>
      <c r="AL170">
        <v>1</v>
      </c>
      <c r="AM170">
        <v>1</v>
      </c>
      <c r="AN170" s="26" t="s">
        <v>51</v>
      </c>
      <c r="AO170">
        <v>10</v>
      </c>
      <c r="AP170" s="26" t="s">
        <v>428</v>
      </c>
    </row>
    <row r="171" spans="1:42" ht="12.75">
      <c r="A171">
        <f t="shared" si="9"/>
        <v>15</v>
      </c>
      <c r="B171" s="5">
        <v>5609</v>
      </c>
      <c r="C171" s="5" t="s">
        <v>189</v>
      </c>
      <c r="D171" s="5" t="s">
        <v>192</v>
      </c>
      <c r="E171">
        <v>34</v>
      </c>
      <c r="F171" s="26">
        <v>17</v>
      </c>
      <c r="G171">
        <v>2</v>
      </c>
      <c r="H171" s="8">
        <v>1</v>
      </c>
      <c r="I171" s="26"/>
      <c r="J171">
        <v>2</v>
      </c>
      <c r="K171">
        <v>0</v>
      </c>
      <c r="L171" s="26"/>
      <c r="M171">
        <v>1</v>
      </c>
      <c r="N171">
        <v>0</v>
      </c>
      <c r="O171" s="26"/>
      <c r="P171">
        <v>1</v>
      </c>
      <c r="Q171">
        <v>0</v>
      </c>
      <c r="R171" s="26"/>
      <c r="S171">
        <v>1</v>
      </c>
      <c r="T171">
        <v>0</v>
      </c>
      <c r="U171" s="26"/>
      <c r="V171">
        <v>1</v>
      </c>
      <c r="W171">
        <v>0</v>
      </c>
      <c r="X171" s="26"/>
      <c r="Y171">
        <v>4</v>
      </c>
      <c r="Z171">
        <v>2</v>
      </c>
      <c r="AA171" s="26"/>
      <c r="AB171">
        <v>4</v>
      </c>
      <c r="AC171">
        <v>0</v>
      </c>
      <c r="AD171" s="26"/>
      <c r="AE171">
        <v>4</v>
      </c>
      <c r="AF171">
        <v>1</v>
      </c>
      <c r="AG171">
        <v>4</v>
      </c>
      <c r="AH171">
        <v>4</v>
      </c>
      <c r="AI171" s="26"/>
      <c r="AJ171">
        <v>1</v>
      </c>
      <c r="AK171">
        <v>2</v>
      </c>
      <c r="AL171">
        <v>1</v>
      </c>
      <c r="AM171">
        <v>1</v>
      </c>
      <c r="AN171" s="26" t="s">
        <v>51</v>
      </c>
      <c r="AO171">
        <v>1</v>
      </c>
      <c r="AP171" s="26"/>
    </row>
    <row r="172" spans="1:42" ht="12.75">
      <c r="A172">
        <f t="shared" si="9"/>
        <v>16</v>
      </c>
      <c r="B172" s="5">
        <v>6493</v>
      </c>
      <c r="C172" s="5" t="s">
        <v>189</v>
      </c>
      <c r="D172" s="5" t="s">
        <v>193</v>
      </c>
      <c r="E172">
        <v>42</v>
      </c>
      <c r="F172" s="26">
        <v>47</v>
      </c>
      <c r="G172">
        <v>2</v>
      </c>
      <c r="H172" s="8">
        <v>2</v>
      </c>
      <c r="I172" s="26" t="s">
        <v>51</v>
      </c>
      <c r="J172">
        <v>2</v>
      </c>
      <c r="K172">
        <v>1</v>
      </c>
      <c r="L172" s="26"/>
      <c r="M172">
        <v>1</v>
      </c>
      <c r="N172">
        <v>0</v>
      </c>
      <c r="O172" s="26"/>
      <c r="P172">
        <v>1</v>
      </c>
      <c r="Q172">
        <v>0</v>
      </c>
      <c r="R172" s="26"/>
      <c r="S172">
        <v>1</v>
      </c>
      <c r="T172">
        <v>0</v>
      </c>
      <c r="U172" s="26"/>
      <c r="V172">
        <v>1</v>
      </c>
      <c r="W172">
        <v>0</v>
      </c>
      <c r="X172" s="26"/>
      <c r="Y172">
        <v>4</v>
      </c>
      <c r="Z172">
        <v>4</v>
      </c>
      <c r="AA172" s="26" t="s">
        <v>51</v>
      </c>
      <c r="AB172">
        <v>4</v>
      </c>
      <c r="AC172">
        <v>13</v>
      </c>
      <c r="AD172" s="26" t="s">
        <v>51</v>
      </c>
      <c r="AE172">
        <v>4</v>
      </c>
      <c r="AF172">
        <v>5</v>
      </c>
      <c r="AG172">
        <v>4</v>
      </c>
      <c r="AH172">
        <v>4</v>
      </c>
      <c r="AI172" s="26" t="s">
        <v>51</v>
      </c>
      <c r="AJ172">
        <v>1</v>
      </c>
      <c r="AK172">
        <v>2</v>
      </c>
      <c r="AL172">
        <v>1</v>
      </c>
      <c r="AM172">
        <v>1</v>
      </c>
      <c r="AN172" s="26" t="s">
        <v>51</v>
      </c>
      <c r="AO172">
        <v>5</v>
      </c>
      <c r="AP172" s="26" t="s">
        <v>427</v>
      </c>
    </row>
    <row r="173" spans="1:42" ht="12.75">
      <c r="A173">
        <f t="shared" si="9"/>
        <v>17</v>
      </c>
      <c r="B173" s="5">
        <v>9567</v>
      </c>
      <c r="C173" s="5" t="s">
        <v>189</v>
      </c>
      <c r="D173" s="5" t="s">
        <v>394</v>
      </c>
      <c r="E173">
        <v>90</v>
      </c>
      <c r="F173" s="26">
        <v>66</v>
      </c>
      <c r="G173">
        <v>2</v>
      </c>
      <c r="H173" s="8">
        <v>2</v>
      </c>
      <c r="I173" s="26" t="s">
        <v>51</v>
      </c>
      <c r="J173">
        <v>2</v>
      </c>
      <c r="K173">
        <v>6</v>
      </c>
      <c r="L173" s="26" t="s">
        <v>51</v>
      </c>
      <c r="M173">
        <v>1</v>
      </c>
      <c r="N173">
        <v>1</v>
      </c>
      <c r="O173" s="26" t="s">
        <v>51</v>
      </c>
      <c r="P173">
        <v>1</v>
      </c>
      <c r="Q173">
        <v>0</v>
      </c>
      <c r="R173" s="26"/>
      <c r="S173">
        <v>1</v>
      </c>
      <c r="T173">
        <v>1</v>
      </c>
      <c r="U173" s="26" t="s">
        <v>51</v>
      </c>
      <c r="V173">
        <v>1</v>
      </c>
      <c r="W173">
        <v>1</v>
      </c>
      <c r="X173" s="26" t="s">
        <v>51</v>
      </c>
      <c r="Y173">
        <v>4</v>
      </c>
      <c r="Z173">
        <v>4</v>
      </c>
      <c r="AA173" s="26" t="s">
        <v>51</v>
      </c>
      <c r="AB173">
        <v>4</v>
      </c>
      <c r="AC173">
        <v>10</v>
      </c>
      <c r="AD173" s="26" t="s">
        <v>51</v>
      </c>
      <c r="AE173">
        <v>4</v>
      </c>
      <c r="AF173">
        <v>7</v>
      </c>
      <c r="AG173">
        <v>4</v>
      </c>
      <c r="AH173">
        <v>4</v>
      </c>
      <c r="AI173" s="26" t="s">
        <v>51</v>
      </c>
      <c r="AJ173">
        <v>1</v>
      </c>
      <c r="AK173">
        <v>2</v>
      </c>
      <c r="AL173">
        <v>1</v>
      </c>
      <c r="AM173">
        <v>2</v>
      </c>
      <c r="AN173" s="26" t="s">
        <v>51</v>
      </c>
      <c r="AO173">
        <v>9</v>
      </c>
      <c r="AP173" s="26" t="s">
        <v>428</v>
      </c>
    </row>
    <row r="174" spans="1:42" ht="12.75">
      <c r="A174">
        <f t="shared" si="9"/>
        <v>18</v>
      </c>
      <c r="B174" s="5">
        <v>1536</v>
      </c>
      <c r="C174" s="5" t="s">
        <v>387</v>
      </c>
      <c r="D174" s="5" t="s">
        <v>182</v>
      </c>
      <c r="E174">
        <v>51</v>
      </c>
      <c r="F174" s="26">
        <v>59</v>
      </c>
      <c r="G174">
        <v>2</v>
      </c>
      <c r="H174" s="8">
        <v>2</v>
      </c>
      <c r="I174" s="26" t="s">
        <v>51</v>
      </c>
      <c r="J174">
        <v>2</v>
      </c>
      <c r="K174">
        <v>3</v>
      </c>
      <c r="L174" s="26" t="s">
        <v>51</v>
      </c>
      <c r="M174">
        <v>1</v>
      </c>
      <c r="N174">
        <v>1</v>
      </c>
      <c r="O174" s="26" t="s">
        <v>51</v>
      </c>
      <c r="P174">
        <v>1</v>
      </c>
      <c r="Q174">
        <v>1</v>
      </c>
      <c r="R174" s="26" t="s">
        <v>51</v>
      </c>
      <c r="S174">
        <v>1</v>
      </c>
      <c r="T174">
        <v>1</v>
      </c>
      <c r="U174" s="26" t="s">
        <v>51</v>
      </c>
      <c r="V174">
        <v>1</v>
      </c>
      <c r="W174">
        <v>1</v>
      </c>
      <c r="X174" s="26" t="s">
        <v>51</v>
      </c>
      <c r="Y174">
        <v>4</v>
      </c>
      <c r="Z174">
        <v>4</v>
      </c>
      <c r="AA174" s="26" t="s">
        <v>51</v>
      </c>
      <c r="AB174">
        <v>4</v>
      </c>
      <c r="AC174">
        <v>10</v>
      </c>
      <c r="AD174" s="26" t="s">
        <v>51</v>
      </c>
      <c r="AE174">
        <v>4</v>
      </c>
      <c r="AF174">
        <v>6</v>
      </c>
      <c r="AG174">
        <v>4</v>
      </c>
      <c r="AH174">
        <v>7</v>
      </c>
      <c r="AI174" s="26" t="s">
        <v>51</v>
      </c>
      <c r="AJ174">
        <v>1</v>
      </c>
      <c r="AK174">
        <v>2</v>
      </c>
      <c r="AL174">
        <v>1</v>
      </c>
      <c r="AM174">
        <v>1</v>
      </c>
      <c r="AN174" s="26" t="s">
        <v>51</v>
      </c>
      <c r="AO174">
        <v>10</v>
      </c>
      <c r="AP174" s="26" t="s">
        <v>428</v>
      </c>
    </row>
    <row r="175" spans="1:42" ht="12.75">
      <c r="A175">
        <f t="shared" si="9"/>
        <v>19</v>
      </c>
      <c r="B175" s="113">
        <v>2044</v>
      </c>
      <c r="C175" s="113" t="s">
        <v>387</v>
      </c>
      <c r="D175" s="113" t="s">
        <v>418</v>
      </c>
      <c r="E175">
        <v>27</v>
      </c>
      <c r="F175" s="26">
        <v>27</v>
      </c>
      <c r="G175">
        <v>2</v>
      </c>
      <c r="H175" s="8">
        <v>0</v>
      </c>
      <c r="I175" s="26"/>
      <c r="J175">
        <v>2</v>
      </c>
      <c r="K175">
        <v>0</v>
      </c>
      <c r="L175" s="26"/>
      <c r="M175">
        <v>1</v>
      </c>
      <c r="N175">
        <v>0</v>
      </c>
      <c r="O175" s="26"/>
      <c r="P175">
        <v>1</v>
      </c>
      <c r="Q175">
        <v>0</v>
      </c>
      <c r="R175" s="26"/>
      <c r="S175">
        <v>1</v>
      </c>
      <c r="T175">
        <v>0</v>
      </c>
      <c r="U175" s="26"/>
      <c r="V175">
        <v>1</v>
      </c>
      <c r="W175">
        <v>0</v>
      </c>
      <c r="X175" s="26"/>
      <c r="Y175">
        <v>4</v>
      </c>
      <c r="Z175">
        <v>0</v>
      </c>
      <c r="AA175" s="26"/>
      <c r="AB175">
        <v>4</v>
      </c>
      <c r="AC175">
        <v>0</v>
      </c>
      <c r="AD175" s="26"/>
      <c r="AE175">
        <v>4</v>
      </c>
      <c r="AF175">
        <v>0</v>
      </c>
      <c r="AG175">
        <v>4</v>
      </c>
      <c r="AH175">
        <v>5</v>
      </c>
      <c r="AI175" s="26"/>
      <c r="AJ175">
        <v>1</v>
      </c>
      <c r="AK175">
        <v>0</v>
      </c>
      <c r="AL175">
        <v>1</v>
      </c>
      <c r="AM175">
        <v>0</v>
      </c>
      <c r="AN175" s="26"/>
      <c r="AO175">
        <v>0</v>
      </c>
      <c r="AP175" s="26"/>
    </row>
    <row r="176" spans="1:42" ht="12.75">
      <c r="A176">
        <f t="shared" si="9"/>
        <v>20</v>
      </c>
      <c r="B176" s="5">
        <v>6793</v>
      </c>
      <c r="C176" s="5" t="s">
        <v>387</v>
      </c>
      <c r="D176" s="5" t="s">
        <v>400</v>
      </c>
      <c r="E176">
        <v>25</v>
      </c>
      <c r="F176" s="26">
        <v>26</v>
      </c>
      <c r="G176">
        <v>2</v>
      </c>
      <c r="H176" s="8">
        <v>2</v>
      </c>
      <c r="I176" s="26" t="s">
        <v>51</v>
      </c>
      <c r="J176">
        <v>2</v>
      </c>
      <c r="K176">
        <v>2</v>
      </c>
      <c r="L176" s="26" t="s">
        <v>51</v>
      </c>
      <c r="M176">
        <v>1</v>
      </c>
      <c r="N176">
        <v>1</v>
      </c>
      <c r="O176" s="26" t="s">
        <v>51</v>
      </c>
      <c r="P176">
        <v>1</v>
      </c>
      <c r="Q176">
        <v>1</v>
      </c>
      <c r="R176" s="26" t="s">
        <v>51</v>
      </c>
      <c r="S176">
        <v>1</v>
      </c>
      <c r="T176">
        <v>1</v>
      </c>
      <c r="U176" s="26" t="s">
        <v>51</v>
      </c>
      <c r="V176">
        <v>1</v>
      </c>
      <c r="W176">
        <v>1</v>
      </c>
      <c r="X176" s="26" t="s">
        <v>51</v>
      </c>
      <c r="Y176">
        <v>4</v>
      </c>
      <c r="Z176">
        <v>4</v>
      </c>
      <c r="AA176" s="26" t="s">
        <v>51</v>
      </c>
      <c r="AB176">
        <v>4</v>
      </c>
      <c r="AC176">
        <v>6</v>
      </c>
      <c r="AD176" s="26" t="s">
        <v>51</v>
      </c>
      <c r="AE176">
        <v>4</v>
      </c>
      <c r="AF176">
        <v>4</v>
      </c>
      <c r="AG176">
        <v>4</v>
      </c>
      <c r="AH176">
        <v>4</v>
      </c>
      <c r="AI176" s="26" t="s">
        <v>51</v>
      </c>
      <c r="AJ176">
        <v>1</v>
      </c>
      <c r="AK176">
        <v>2</v>
      </c>
      <c r="AL176">
        <v>1</v>
      </c>
      <c r="AM176">
        <v>2</v>
      </c>
      <c r="AN176" s="26" t="s">
        <v>51</v>
      </c>
      <c r="AO176">
        <v>10</v>
      </c>
      <c r="AP176" s="26" t="s">
        <v>428</v>
      </c>
    </row>
    <row r="177" spans="1:42" ht="12.75">
      <c r="A177">
        <f t="shared" si="9"/>
        <v>21</v>
      </c>
      <c r="B177" s="5">
        <v>7439</v>
      </c>
      <c r="C177" s="5" t="s">
        <v>387</v>
      </c>
      <c r="D177" s="5" t="s">
        <v>188</v>
      </c>
      <c r="E177">
        <v>26</v>
      </c>
      <c r="F177" s="26">
        <v>32</v>
      </c>
      <c r="G177">
        <v>2</v>
      </c>
      <c r="H177" s="8">
        <v>2</v>
      </c>
      <c r="I177" s="26" t="s">
        <v>51</v>
      </c>
      <c r="J177">
        <v>2</v>
      </c>
      <c r="K177">
        <v>2</v>
      </c>
      <c r="L177" s="26" t="s">
        <v>51</v>
      </c>
      <c r="M177">
        <v>1</v>
      </c>
      <c r="N177">
        <v>1</v>
      </c>
      <c r="O177" s="26" t="s">
        <v>51</v>
      </c>
      <c r="P177">
        <v>1</v>
      </c>
      <c r="Q177">
        <v>1</v>
      </c>
      <c r="R177" s="26" t="s">
        <v>51</v>
      </c>
      <c r="S177">
        <v>1</v>
      </c>
      <c r="T177">
        <v>1</v>
      </c>
      <c r="U177" s="26" t="s">
        <v>51</v>
      </c>
      <c r="V177">
        <v>1</v>
      </c>
      <c r="W177">
        <v>1</v>
      </c>
      <c r="X177" s="26" t="s">
        <v>51</v>
      </c>
      <c r="Y177">
        <v>4</v>
      </c>
      <c r="Z177">
        <v>4</v>
      </c>
      <c r="AA177" s="26" t="s">
        <v>51</v>
      </c>
      <c r="AB177">
        <v>4</v>
      </c>
      <c r="AC177">
        <v>13</v>
      </c>
      <c r="AD177" s="26" t="s">
        <v>51</v>
      </c>
      <c r="AE177">
        <v>4</v>
      </c>
      <c r="AF177">
        <v>7</v>
      </c>
      <c r="AG177">
        <v>4</v>
      </c>
      <c r="AH177">
        <v>4</v>
      </c>
      <c r="AI177" s="26" t="s">
        <v>51</v>
      </c>
      <c r="AJ177">
        <v>1</v>
      </c>
      <c r="AK177">
        <v>2</v>
      </c>
      <c r="AL177">
        <v>1</v>
      </c>
      <c r="AM177">
        <v>1</v>
      </c>
      <c r="AN177" s="26" t="s">
        <v>51</v>
      </c>
      <c r="AO177">
        <v>10</v>
      </c>
      <c r="AP177" s="26" t="s">
        <v>428</v>
      </c>
    </row>
    <row r="178" spans="1:42" ht="12.75">
      <c r="A178">
        <f t="shared" si="9"/>
        <v>22</v>
      </c>
      <c r="B178" s="5">
        <v>4150</v>
      </c>
      <c r="C178" s="5" t="s">
        <v>386</v>
      </c>
      <c r="D178" s="5" t="s">
        <v>183</v>
      </c>
      <c r="E178">
        <v>34</v>
      </c>
      <c r="F178" s="26">
        <v>34</v>
      </c>
      <c r="G178">
        <v>2</v>
      </c>
      <c r="H178" s="8">
        <v>2</v>
      </c>
      <c r="I178" s="26" t="s">
        <v>51</v>
      </c>
      <c r="J178">
        <v>2</v>
      </c>
      <c r="K178">
        <v>1</v>
      </c>
      <c r="L178" s="26"/>
      <c r="M178">
        <v>1</v>
      </c>
      <c r="N178">
        <v>0</v>
      </c>
      <c r="O178" s="26"/>
      <c r="P178">
        <v>1</v>
      </c>
      <c r="Q178">
        <v>0</v>
      </c>
      <c r="R178" s="26"/>
      <c r="S178">
        <v>1</v>
      </c>
      <c r="T178">
        <v>0</v>
      </c>
      <c r="U178" s="26"/>
      <c r="V178">
        <v>1</v>
      </c>
      <c r="W178">
        <v>0</v>
      </c>
      <c r="X178" s="26"/>
      <c r="Y178">
        <v>4</v>
      </c>
      <c r="Z178">
        <v>4</v>
      </c>
      <c r="AA178" s="26" t="s">
        <v>51</v>
      </c>
      <c r="AB178">
        <v>4</v>
      </c>
      <c r="AC178">
        <v>10</v>
      </c>
      <c r="AD178" s="26" t="s">
        <v>51</v>
      </c>
      <c r="AE178">
        <v>4</v>
      </c>
      <c r="AF178">
        <v>5</v>
      </c>
      <c r="AG178">
        <v>4</v>
      </c>
      <c r="AH178">
        <v>4</v>
      </c>
      <c r="AI178" s="26" t="s">
        <v>51</v>
      </c>
      <c r="AJ178">
        <v>1</v>
      </c>
      <c r="AK178">
        <v>2</v>
      </c>
      <c r="AL178">
        <v>1</v>
      </c>
      <c r="AM178">
        <v>1</v>
      </c>
      <c r="AN178" s="26" t="s">
        <v>51</v>
      </c>
      <c r="AO178">
        <v>5</v>
      </c>
      <c r="AP178" s="26" t="s">
        <v>427</v>
      </c>
    </row>
    <row r="179" spans="1:42" ht="12.75">
      <c r="A179">
        <f t="shared" si="9"/>
        <v>23</v>
      </c>
      <c r="B179" s="5">
        <v>6195</v>
      </c>
      <c r="C179" s="5" t="s">
        <v>386</v>
      </c>
      <c r="D179" s="140" t="s">
        <v>185</v>
      </c>
      <c r="E179">
        <v>21</v>
      </c>
      <c r="F179" s="26">
        <v>18</v>
      </c>
      <c r="G179">
        <v>2</v>
      </c>
      <c r="H179" s="8">
        <v>0</v>
      </c>
      <c r="I179" s="26"/>
      <c r="J179">
        <v>2</v>
      </c>
      <c r="K179">
        <v>0</v>
      </c>
      <c r="L179" s="26"/>
      <c r="M179">
        <v>1</v>
      </c>
      <c r="N179">
        <v>0</v>
      </c>
      <c r="O179" s="26"/>
      <c r="P179">
        <v>1</v>
      </c>
      <c r="Q179">
        <v>0</v>
      </c>
      <c r="R179" s="26"/>
      <c r="S179">
        <v>1</v>
      </c>
      <c r="T179">
        <v>0</v>
      </c>
      <c r="U179" s="26"/>
      <c r="V179">
        <v>1</v>
      </c>
      <c r="W179">
        <v>0</v>
      </c>
      <c r="X179" s="26"/>
      <c r="Y179">
        <v>4</v>
      </c>
      <c r="Z179">
        <v>4</v>
      </c>
      <c r="AA179" s="26" t="s">
        <v>51</v>
      </c>
      <c r="AB179">
        <v>4</v>
      </c>
      <c r="AC179">
        <v>3</v>
      </c>
      <c r="AD179" s="26"/>
      <c r="AE179">
        <v>4</v>
      </c>
      <c r="AF179">
        <v>7</v>
      </c>
      <c r="AG179">
        <v>4</v>
      </c>
      <c r="AH179">
        <v>5</v>
      </c>
      <c r="AI179" s="26" t="s">
        <v>51</v>
      </c>
      <c r="AJ179">
        <v>1</v>
      </c>
      <c r="AK179">
        <v>2</v>
      </c>
      <c r="AL179">
        <v>1</v>
      </c>
      <c r="AM179">
        <v>1</v>
      </c>
      <c r="AN179" s="26" t="s">
        <v>51</v>
      </c>
      <c r="AO179">
        <v>3</v>
      </c>
      <c r="AP179" s="26"/>
    </row>
    <row r="180" spans="1:42" ht="12.75">
      <c r="A180">
        <f t="shared" si="9"/>
        <v>24</v>
      </c>
      <c r="B180" s="5">
        <v>6841</v>
      </c>
      <c r="C180" s="5" t="s">
        <v>386</v>
      </c>
      <c r="D180" s="5" t="s">
        <v>186</v>
      </c>
      <c r="E180">
        <v>15</v>
      </c>
      <c r="F180" s="26">
        <v>13</v>
      </c>
      <c r="G180">
        <v>2</v>
      </c>
      <c r="H180" s="8">
        <v>0</v>
      </c>
      <c r="I180" s="26"/>
      <c r="J180">
        <v>2</v>
      </c>
      <c r="K180">
        <v>0</v>
      </c>
      <c r="L180" s="26"/>
      <c r="M180">
        <v>1</v>
      </c>
      <c r="N180">
        <v>0</v>
      </c>
      <c r="O180" s="26"/>
      <c r="P180">
        <v>1</v>
      </c>
      <c r="Q180">
        <v>0</v>
      </c>
      <c r="R180" s="26"/>
      <c r="S180">
        <v>1</v>
      </c>
      <c r="T180">
        <v>0</v>
      </c>
      <c r="U180" s="26"/>
      <c r="V180">
        <v>1</v>
      </c>
      <c r="W180">
        <v>0</v>
      </c>
      <c r="X180" s="26"/>
      <c r="Y180">
        <v>4</v>
      </c>
      <c r="Z180">
        <v>0</v>
      </c>
      <c r="AA180" s="26"/>
      <c r="AB180">
        <v>4</v>
      </c>
      <c r="AC180">
        <v>0</v>
      </c>
      <c r="AD180" s="26"/>
      <c r="AE180">
        <v>4</v>
      </c>
      <c r="AF180">
        <v>0</v>
      </c>
      <c r="AG180">
        <v>4</v>
      </c>
      <c r="AH180">
        <v>4</v>
      </c>
      <c r="AI180" s="26"/>
      <c r="AJ180">
        <v>1</v>
      </c>
      <c r="AK180">
        <v>0</v>
      </c>
      <c r="AL180">
        <v>1</v>
      </c>
      <c r="AM180">
        <v>0</v>
      </c>
      <c r="AN180" s="26"/>
      <c r="AO180">
        <v>0</v>
      </c>
      <c r="AP180" s="26"/>
    </row>
    <row r="181" spans="1:42" ht="12.75">
      <c r="A181">
        <f t="shared" si="9"/>
        <v>25</v>
      </c>
      <c r="B181" s="112">
        <v>8547</v>
      </c>
      <c r="C181" s="112" t="s">
        <v>386</v>
      </c>
      <c r="D181" s="112" t="s">
        <v>408</v>
      </c>
      <c r="E181">
        <v>84</v>
      </c>
      <c r="F181" s="26">
        <v>73</v>
      </c>
      <c r="G181">
        <v>2</v>
      </c>
      <c r="H181" s="8">
        <v>0</v>
      </c>
      <c r="I181" s="26"/>
      <c r="J181">
        <v>2</v>
      </c>
      <c r="K181">
        <v>0</v>
      </c>
      <c r="L181" s="26"/>
      <c r="M181">
        <v>1</v>
      </c>
      <c r="N181">
        <v>0</v>
      </c>
      <c r="O181" s="26"/>
      <c r="P181">
        <v>1</v>
      </c>
      <c r="Q181">
        <v>0</v>
      </c>
      <c r="R181" s="26"/>
      <c r="S181">
        <v>1</v>
      </c>
      <c r="T181">
        <v>0</v>
      </c>
      <c r="U181" s="26"/>
      <c r="V181">
        <v>1</v>
      </c>
      <c r="W181">
        <v>0</v>
      </c>
      <c r="X181" s="26"/>
      <c r="Y181">
        <v>4</v>
      </c>
      <c r="Z181">
        <v>4</v>
      </c>
      <c r="AA181" s="26" t="s">
        <v>51</v>
      </c>
      <c r="AB181">
        <v>4</v>
      </c>
      <c r="AC181">
        <v>35</v>
      </c>
      <c r="AD181" s="26" t="s">
        <v>51</v>
      </c>
      <c r="AE181">
        <v>4</v>
      </c>
      <c r="AF181">
        <v>0</v>
      </c>
      <c r="AG181">
        <v>4</v>
      </c>
      <c r="AH181">
        <v>0</v>
      </c>
      <c r="AI181" s="26"/>
      <c r="AJ181">
        <v>1</v>
      </c>
      <c r="AK181">
        <v>0</v>
      </c>
      <c r="AL181">
        <v>1</v>
      </c>
      <c r="AM181">
        <v>0</v>
      </c>
      <c r="AN181" s="26"/>
      <c r="AO181">
        <v>2</v>
      </c>
      <c r="AP181" s="26"/>
    </row>
    <row r="182" spans="1:42" ht="12.75">
      <c r="A182">
        <f t="shared" si="9"/>
        <v>26</v>
      </c>
      <c r="B182" s="112">
        <v>8770</v>
      </c>
      <c r="C182" s="112" t="s">
        <v>386</v>
      </c>
      <c r="D182" s="112" t="s">
        <v>441</v>
      </c>
      <c r="E182">
        <v>20</v>
      </c>
      <c r="F182" s="26">
        <v>1</v>
      </c>
      <c r="G182">
        <v>2</v>
      </c>
      <c r="H182" s="8">
        <v>0</v>
      </c>
      <c r="I182" s="26"/>
      <c r="J182">
        <v>2</v>
      </c>
      <c r="K182">
        <v>0</v>
      </c>
      <c r="L182" s="26"/>
      <c r="M182">
        <v>1</v>
      </c>
      <c r="N182">
        <v>0</v>
      </c>
      <c r="O182" s="26"/>
      <c r="P182">
        <v>1</v>
      </c>
      <c r="Q182">
        <v>0</v>
      </c>
      <c r="R182" s="26"/>
      <c r="S182">
        <v>1</v>
      </c>
      <c r="T182">
        <v>0</v>
      </c>
      <c r="U182" s="26"/>
      <c r="V182">
        <v>1</v>
      </c>
      <c r="W182">
        <v>0</v>
      </c>
      <c r="X182" s="26"/>
      <c r="Y182">
        <v>4</v>
      </c>
      <c r="Z182">
        <v>0</v>
      </c>
      <c r="AA182" s="26"/>
      <c r="AB182">
        <v>4</v>
      </c>
      <c r="AC182">
        <v>0</v>
      </c>
      <c r="AD182" s="26"/>
      <c r="AE182">
        <v>4</v>
      </c>
      <c r="AF182">
        <v>0</v>
      </c>
      <c r="AG182">
        <v>4</v>
      </c>
      <c r="AH182">
        <v>0</v>
      </c>
      <c r="AI182" s="26"/>
      <c r="AJ182">
        <v>1</v>
      </c>
      <c r="AK182">
        <v>0</v>
      </c>
      <c r="AL182">
        <v>1</v>
      </c>
      <c r="AM182">
        <v>0</v>
      </c>
      <c r="AN182" s="26"/>
      <c r="AO182">
        <v>0</v>
      </c>
      <c r="AP182" s="26"/>
    </row>
    <row r="183" spans="2:42" ht="12.75">
      <c r="B183" s="5"/>
      <c r="C183" s="5"/>
      <c r="D183" s="5"/>
      <c r="E183" s="4">
        <f>SUM(E157:E182)</f>
        <v>1016</v>
      </c>
      <c r="F183" s="27">
        <f>SUM(F157:F182)</f>
        <v>992</v>
      </c>
      <c r="G183" s="4">
        <f>SUM(G157:G182)</f>
        <v>52</v>
      </c>
      <c r="H183" s="4">
        <f>SUM(H157:H182)</f>
        <v>28</v>
      </c>
      <c r="I183" s="27"/>
      <c r="J183" s="4">
        <f>SUM(J157:J182)</f>
        <v>52</v>
      </c>
      <c r="K183" s="4">
        <f>SUM(K157:K182)</f>
        <v>28</v>
      </c>
      <c r="L183" s="27"/>
      <c r="M183" s="4">
        <f>SUM(M157:M182)</f>
        <v>26</v>
      </c>
      <c r="N183" s="4">
        <f>SUM(N157:N182)</f>
        <v>10</v>
      </c>
      <c r="O183" s="27"/>
      <c r="P183" s="4">
        <f>SUM(P157:P182)</f>
        <v>26</v>
      </c>
      <c r="Q183" s="4">
        <f>SUM(Q157:Q182)</f>
        <v>5</v>
      </c>
      <c r="R183" s="27"/>
      <c r="S183" s="4">
        <f>SUM(S157:S182)</f>
        <v>26</v>
      </c>
      <c r="T183" s="4">
        <f>SUM(T157:T182)</f>
        <v>12</v>
      </c>
      <c r="U183" s="27"/>
      <c r="V183" s="4">
        <f>SUM(V157:V182)</f>
        <v>26</v>
      </c>
      <c r="W183" s="4">
        <f>SUM(W157:W182)</f>
        <v>9</v>
      </c>
      <c r="X183" s="27"/>
      <c r="Y183" s="4">
        <f>SUM(Y157:Y182)</f>
        <v>104</v>
      </c>
      <c r="Z183" s="4">
        <f>SUM(Z157:Z182)</f>
        <v>86</v>
      </c>
      <c r="AA183" s="27"/>
      <c r="AB183" s="4">
        <f>SUM(AB157:AB182)</f>
        <v>104</v>
      </c>
      <c r="AC183" s="4">
        <f>SUM(AC157:AC182)</f>
        <v>236</v>
      </c>
      <c r="AD183" s="27"/>
      <c r="AE183" s="4">
        <f>SUM(AE157:AE182)</f>
        <v>104</v>
      </c>
      <c r="AF183" s="4">
        <f>SUM(AF157:AF182)</f>
        <v>102</v>
      </c>
      <c r="AG183" s="4">
        <f>SUM(AG157:AG182)</f>
        <v>104</v>
      </c>
      <c r="AH183" s="4">
        <f>SUM(AH157:AH182)</f>
        <v>88</v>
      </c>
      <c r="AI183" s="27"/>
      <c r="AJ183" s="4">
        <f>SUM(AJ157:AJ182)</f>
        <v>26</v>
      </c>
      <c r="AK183" s="4">
        <f>SUM(AK157:AK182)</f>
        <v>37</v>
      </c>
      <c r="AL183" s="4">
        <f>SUM(AL157:AL182)</f>
        <v>26</v>
      </c>
      <c r="AM183" s="4">
        <f>SUM(AM157:AM182)</f>
        <v>24</v>
      </c>
      <c r="AN183" s="27"/>
      <c r="AO183" s="4">
        <f>SUM(AO157:AO182)</f>
        <v>128</v>
      </c>
      <c r="AP183" s="27"/>
    </row>
    <row r="184" spans="2:42" ht="12.75">
      <c r="B184" s="5"/>
      <c r="C184" s="5"/>
      <c r="D184" s="5"/>
      <c r="F184" s="26"/>
      <c r="G184" s="8"/>
      <c r="H184" s="8"/>
      <c r="I184" s="26"/>
      <c r="L184" s="26"/>
      <c r="M184" s="8"/>
      <c r="N184" s="8"/>
      <c r="O184" s="26"/>
      <c r="P184" s="8"/>
      <c r="Q184" s="8"/>
      <c r="R184" s="26"/>
      <c r="S184" s="8"/>
      <c r="T184" s="8"/>
      <c r="U184" s="26"/>
      <c r="W184" s="8"/>
      <c r="X184" s="26"/>
      <c r="Y184" s="8"/>
      <c r="Z184" s="8"/>
      <c r="AA184" s="26"/>
      <c r="AB184" s="8"/>
      <c r="AC184" s="8"/>
      <c r="AD184" s="26"/>
      <c r="AE184" s="8"/>
      <c r="AF184" s="8"/>
      <c r="AG184" s="8"/>
      <c r="AI184" s="26"/>
      <c r="AJ184" s="8"/>
      <c r="AK184" s="8"/>
      <c r="AL184" s="8"/>
      <c r="AM184" s="8"/>
      <c r="AN184" s="26"/>
      <c r="AO184" s="8"/>
      <c r="AP184" s="26"/>
    </row>
    <row r="185" spans="1:42" ht="12.75">
      <c r="A185">
        <v>1</v>
      </c>
      <c r="B185" s="5">
        <v>4067</v>
      </c>
      <c r="C185" s="5" t="s">
        <v>196</v>
      </c>
      <c r="D185" s="5" t="s">
        <v>197</v>
      </c>
      <c r="E185">
        <v>49</v>
      </c>
      <c r="F185" s="26">
        <v>58</v>
      </c>
      <c r="G185">
        <v>2</v>
      </c>
      <c r="H185" s="8">
        <v>2</v>
      </c>
      <c r="I185" s="26" t="s">
        <v>51</v>
      </c>
      <c r="J185">
        <v>2</v>
      </c>
      <c r="K185">
        <v>2</v>
      </c>
      <c r="L185" s="26" t="s">
        <v>51</v>
      </c>
      <c r="M185">
        <v>1</v>
      </c>
      <c r="N185">
        <v>1</v>
      </c>
      <c r="O185" s="26" t="s">
        <v>51</v>
      </c>
      <c r="P185">
        <v>1</v>
      </c>
      <c r="Q185">
        <v>0</v>
      </c>
      <c r="R185" s="26"/>
      <c r="S185">
        <v>1</v>
      </c>
      <c r="T185">
        <v>1</v>
      </c>
      <c r="U185" s="26" t="s">
        <v>51</v>
      </c>
      <c r="V185">
        <v>1</v>
      </c>
      <c r="W185">
        <v>1</v>
      </c>
      <c r="X185" s="26" t="s">
        <v>51</v>
      </c>
      <c r="Y185">
        <v>4</v>
      </c>
      <c r="Z185">
        <v>4</v>
      </c>
      <c r="AA185" s="26" t="s">
        <v>51</v>
      </c>
      <c r="AB185">
        <v>4</v>
      </c>
      <c r="AC185">
        <v>27</v>
      </c>
      <c r="AD185" s="26" t="s">
        <v>51</v>
      </c>
      <c r="AE185">
        <v>4</v>
      </c>
      <c r="AF185">
        <v>7</v>
      </c>
      <c r="AG185">
        <v>4</v>
      </c>
      <c r="AH185">
        <v>4</v>
      </c>
      <c r="AI185" s="26" t="s">
        <v>51</v>
      </c>
      <c r="AJ185">
        <v>1</v>
      </c>
      <c r="AK185">
        <v>2</v>
      </c>
      <c r="AL185">
        <v>1</v>
      </c>
      <c r="AM185">
        <v>1</v>
      </c>
      <c r="AN185" s="26" t="s">
        <v>51</v>
      </c>
      <c r="AO185">
        <v>9</v>
      </c>
      <c r="AP185" s="26" t="s">
        <v>428</v>
      </c>
    </row>
    <row r="186" spans="1:42" ht="12.75">
      <c r="A186">
        <f>1+A185</f>
        <v>2</v>
      </c>
      <c r="B186" s="5">
        <v>4204</v>
      </c>
      <c r="C186" s="5" t="s">
        <v>196</v>
      </c>
      <c r="D186" s="5" t="s">
        <v>198</v>
      </c>
      <c r="E186">
        <v>23</v>
      </c>
      <c r="F186" s="26">
        <v>24</v>
      </c>
      <c r="G186">
        <v>2</v>
      </c>
      <c r="H186" s="8">
        <v>2</v>
      </c>
      <c r="I186" s="26" t="s">
        <v>51</v>
      </c>
      <c r="J186">
        <v>2</v>
      </c>
      <c r="K186">
        <v>2</v>
      </c>
      <c r="L186" s="26" t="s">
        <v>51</v>
      </c>
      <c r="M186">
        <v>1</v>
      </c>
      <c r="N186">
        <v>0</v>
      </c>
      <c r="O186" s="26"/>
      <c r="P186">
        <v>1</v>
      </c>
      <c r="Q186">
        <v>0</v>
      </c>
      <c r="R186" s="26"/>
      <c r="S186">
        <v>1</v>
      </c>
      <c r="T186">
        <v>1</v>
      </c>
      <c r="U186" s="26" t="s">
        <v>51</v>
      </c>
      <c r="V186">
        <v>1</v>
      </c>
      <c r="W186">
        <v>0</v>
      </c>
      <c r="X186" s="26"/>
      <c r="Y186">
        <v>4</v>
      </c>
      <c r="Z186">
        <v>4</v>
      </c>
      <c r="AA186" s="26" t="s">
        <v>51</v>
      </c>
      <c r="AB186">
        <v>4</v>
      </c>
      <c r="AC186">
        <v>4</v>
      </c>
      <c r="AD186" s="26" t="s">
        <v>51</v>
      </c>
      <c r="AE186">
        <v>4</v>
      </c>
      <c r="AF186">
        <v>5</v>
      </c>
      <c r="AG186">
        <v>4</v>
      </c>
      <c r="AH186">
        <v>5</v>
      </c>
      <c r="AI186" s="26" t="s">
        <v>51</v>
      </c>
      <c r="AJ186">
        <v>1</v>
      </c>
      <c r="AK186">
        <v>1</v>
      </c>
      <c r="AL186">
        <v>1</v>
      </c>
      <c r="AM186">
        <v>1</v>
      </c>
      <c r="AN186" s="26" t="s">
        <v>51</v>
      </c>
      <c r="AO186">
        <v>7</v>
      </c>
      <c r="AP186" s="26" t="s">
        <v>429</v>
      </c>
    </row>
    <row r="187" spans="1:42" ht="12.75">
      <c r="A187">
        <f aca="true" t="shared" si="10" ref="A187:A199">1+A186</f>
        <v>3</v>
      </c>
      <c r="B187" s="5">
        <v>5404</v>
      </c>
      <c r="C187" s="5" t="s">
        <v>196</v>
      </c>
      <c r="D187" s="5" t="s">
        <v>199</v>
      </c>
      <c r="E187">
        <v>16</v>
      </c>
      <c r="F187" s="26">
        <v>15</v>
      </c>
      <c r="G187">
        <v>2</v>
      </c>
      <c r="H187" s="8">
        <v>2</v>
      </c>
      <c r="I187" s="26" t="s">
        <v>51</v>
      </c>
      <c r="J187">
        <v>2</v>
      </c>
      <c r="K187">
        <v>0</v>
      </c>
      <c r="L187" s="26"/>
      <c r="M187">
        <v>1</v>
      </c>
      <c r="N187">
        <v>1</v>
      </c>
      <c r="O187" s="26" t="s">
        <v>51</v>
      </c>
      <c r="P187">
        <v>1</v>
      </c>
      <c r="Q187">
        <v>0</v>
      </c>
      <c r="R187" s="26"/>
      <c r="S187">
        <v>1</v>
      </c>
      <c r="T187">
        <v>0</v>
      </c>
      <c r="U187" s="26"/>
      <c r="V187">
        <v>1</v>
      </c>
      <c r="W187">
        <v>0</v>
      </c>
      <c r="X187" s="26"/>
      <c r="Y187">
        <v>4</v>
      </c>
      <c r="Z187">
        <v>4</v>
      </c>
      <c r="AA187" s="26" t="s">
        <v>51</v>
      </c>
      <c r="AB187">
        <v>4</v>
      </c>
      <c r="AC187">
        <v>4</v>
      </c>
      <c r="AD187" s="26" t="s">
        <v>51</v>
      </c>
      <c r="AE187">
        <v>4</v>
      </c>
      <c r="AF187">
        <v>7</v>
      </c>
      <c r="AG187">
        <v>4</v>
      </c>
      <c r="AH187">
        <v>0</v>
      </c>
      <c r="AI187" s="26"/>
      <c r="AJ187">
        <v>1</v>
      </c>
      <c r="AK187">
        <v>0</v>
      </c>
      <c r="AL187">
        <v>1</v>
      </c>
      <c r="AM187">
        <v>1</v>
      </c>
      <c r="AN187" s="26"/>
      <c r="AO187">
        <v>4</v>
      </c>
      <c r="AP187" s="26"/>
    </row>
    <row r="188" spans="1:42" ht="12.75">
      <c r="A188">
        <f t="shared" si="10"/>
        <v>4</v>
      </c>
      <c r="B188" s="5">
        <v>6313</v>
      </c>
      <c r="C188" s="5" t="s">
        <v>196</v>
      </c>
      <c r="D188" s="5" t="s">
        <v>200</v>
      </c>
      <c r="E188">
        <v>21</v>
      </c>
      <c r="F188" s="26">
        <v>14</v>
      </c>
      <c r="G188">
        <v>2</v>
      </c>
      <c r="H188" s="8">
        <v>2</v>
      </c>
      <c r="I188" s="26" t="s">
        <v>51</v>
      </c>
      <c r="J188">
        <v>2</v>
      </c>
      <c r="K188">
        <v>1</v>
      </c>
      <c r="L188" s="26"/>
      <c r="M188">
        <v>1</v>
      </c>
      <c r="N188">
        <v>0</v>
      </c>
      <c r="O188" s="26"/>
      <c r="P188">
        <v>1</v>
      </c>
      <c r="Q188">
        <v>0</v>
      </c>
      <c r="R188" s="26"/>
      <c r="S188">
        <v>1</v>
      </c>
      <c r="T188">
        <v>0</v>
      </c>
      <c r="U188" s="26"/>
      <c r="V188">
        <v>1</v>
      </c>
      <c r="W188">
        <v>0</v>
      </c>
      <c r="X188" s="26"/>
      <c r="Y188">
        <v>4</v>
      </c>
      <c r="Z188">
        <v>4</v>
      </c>
      <c r="AA188" s="26" t="s">
        <v>51</v>
      </c>
      <c r="AB188">
        <v>4</v>
      </c>
      <c r="AC188">
        <v>5</v>
      </c>
      <c r="AD188" s="26" t="s">
        <v>51</v>
      </c>
      <c r="AE188">
        <v>4</v>
      </c>
      <c r="AF188">
        <v>7</v>
      </c>
      <c r="AG188">
        <v>4</v>
      </c>
      <c r="AH188">
        <v>0</v>
      </c>
      <c r="AI188" s="26"/>
      <c r="AJ188">
        <v>1</v>
      </c>
      <c r="AK188">
        <v>0</v>
      </c>
      <c r="AL188">
        <v>1</v>
      </c>
      <c r="AM188">
        <v>1</v>
      </c>
      <c r="AN188" s="26"/>
      <c r="AO188">
        <v>3</v>
      </c>
      <c r="AP188" s="26"/>
    </row>
    <row r="189" spans="1:42" ht="12.75">
      <c r="A189">
        <f t="shared" si="10"/>
        <v>5</v>
      </c>
      <c r="B189" s="111">
        <v>8039</v>
      </c>
      <c r="C189" s="5" t="s">
        <v>196</v>
      </c>
      <c r="D189" s="5" t="s">
        <v>202</v>
      </c>
      <c r="E189">
        <v>21</v>
      </c>
      <c r="F189" s="26">
        <v>16</v>
      </c>
      <c r="G189">
        <v>2</v>
      </c>
      <c r="H189" s="8">
        <v>2</v>
      </c>
      <c r="I189" s="26" t="s">
        <v>51</v>
      </c>
      <c r="J189">
        <v>2</v>
      </c>
      <c r="K189">
        <v>0</v>
      </c>
      <c r="L189" s="26"/>
      <c r="M189">
        <v>1</v>
      </c>
      <c r="N189">
        <v>0</v>
      </c>
      <c r="O189" s="26"/>
      <c r="P189">
        <v>1</v>
      </c>
      <c r="Q189">
        <v>0</v>
      </c>
      <c r="R189" s="26"/>
      <c r="S189">
        <v>1</v>
      </c>
      <c r="T189">
        <v>0</v>
      </c>
      <c r="U189" s="26"/>
      <c r="V189">
        <v>1</v>
      </c>
      <c r="W189">
        <v>0</v>
      </c>
      <c r="X189" s="26"/>
      <c r="Y189">
        <v>4</v>
      </c>
      <c r="Z189">
        <v>3</v>
      </c>
      <c r="AA189" s="26"/>
      <c r="AB189">
        <v>4</v>
      </c>
      <c r="AC189">
        <v>0</v>
      </c>
      <c r="AD189" s="26"/>
      <c r="AE189">
        <v>4</v>
      </c>
      <c r="AF189">
        <v>7</v>
      </c>
      <c r="AG189">
        <v>4</v>
      </c>
      <c r="AH189">
        <v>4</v>
      </c>
      <c r="AI189" s="26" t="s">
        <v>51</v>
      </c>
      <c r="AJ189">
        <v>1</v>
      </c>
      <c r="AK189">
        <v>2</v>
      </c>
      <c r="AL189">
        <v>1</v>
      </c>
      <c r="AM189">
        <v>1</v>
      </c>
      <c r="AN189" s="26" t="s">
        <v>51</v>
      </c>
      <c r="AO189">
        <v>3</v>
      </c>
      <c r="AP189" s="26"/>
    </row>
    <row r="190" spans="1:42" ht="12.75">
      <c r="A190">
        <f t="shared" si="10"/>
        <v>6</v>
      </c>
      <c r="B190" s="5">
        <v>8738</v>
      </c>
      <c r="C190" s="5" t="s">
        <v>196</v>
      </c>
      <c r="D190" s="5" t="s">
        <v>204</v>
      </c>
      <c r="E190">
        <v>32</v>
      </c>
      <c r="F190" s="26">
        <v>26</v>
      </c>
      <c r="G190">
        <v>2</v>
      </c>
      <c r="H190" s="8">
        <v>0</v>
      </c>
      <c r="I190" s="26"/>
      <c r="J190">
        <v>2</v>
      </c>
      <c r="K190">
        <v>0</v>
      </c>
      <c r="L190" s="26"/>
      <c r="M190">
        <v>1</v>
      </c>
      <c r="N190">
        <v>1</v>
      </c>
      <c r="O190" s="26" t="s">
        <v>51</v>
      </c>
      <c r="P190">
        <v>1</v>
      </c>
      <c r="Q190">
        <v>0</v>
      </c>
      <c r="R190" s="26"/>
      <c r="S190">
        <v>1</v>
      </c>
      <c r="T190">
        <v>1</v>
      </c>
      <c r="U190" s="26" t="s">
        <v>51</v>
      </c>
      <c r="V190">
        <v>1</v>
      </c>
      <c r="W190">
        <v>1</v>
      </c>
      <c r="X190" s="26" t="s">
        <v>51</v>
      </c>
      <c r="Y190">
        <v>4</v>
      </c>
      <c r="Z190">
        <v>4</v>
      </c>
      <c r="AA190" s="26" t="s">
        <v>51</v>
      </c>
      <c r="AB190">
        <v>4</v>
      </c>
      <c r="AC190">
        <v>4</v>
      </c>
      <c r="AD190" s="26" t="s">
        <v>51</v>
      </c>
      <c r="AE190">
        <v>4</v>
      </c>
      <c r="AF190">
        <v>7</v>
      </c>
      <c r="AG190">
        <v>4</v>
      </c>
      <c r="AH190">
        <v>2</v>
      </c>
      <c r="AI190" s="26"/>
      <c r="AJ190">
        <v>1</v>
      </c>
      <c r="AK190">
        <v>0</v>
      </c>
      <c r="AL190">
        <v>1</v>
      </c>
      <c r="AM190">
        <v>0</v>
      </c>
      <c r="AN190" s="26"/>
      <c r="AO190">
        <v>5</v>
      </c>
      <c r="AP190" s="26" t="s">
        <v>427</v>
      </c>
    </row>
    <row r="191" spans="1:42" ht="12.75">
      <c r="A191">
        <f t="shared" si="10"/>
        <v>7</v>
      </c>
      <c r="B191" s="5">
        <v>2415</v>
      </c>
      <c r="C191" s="5" t="s">
        <v>205</v>
      </c>
      <c r="D191" s="5" t="s">
        <v>206</v>
      </c>
      <c r="E191">
        <v>26</v>
      </c>
      <c r="F191" s="26">
        <v>20</v>
      </c>
      <c r="G191">
        <v>2</v>
      </c>
      <c r="H191" s="8">
        <v>0</v>
      </c>
      <c r="I191" s="26"/>
      <c r="J191">
        <v>2</v>
      </c>
      <c r="K191">
        <v>0</v>
      </c>
      <c r="L191" s="26"/>
      <c r="M191">
        <v>1</v>
      </c>
      <c r="N191">
        <v>0</v>
      </c>
      <c r="O191" s="26"/>
      <c r="P191">
        <v>1</v>
      </c>
      <c r="Q191">
        <v>0</v>
      </c>
      <c r="R191" s="26"/>
      <c r="S191">
        <v>1</v>
      </c>
      <c r="T191">
        <v>0</v>
      </c>
      <c r="U191" s="26"/>
      <c r="V191">
        <v>1</v>
      </c>
      <c r="W191">
        <v>0</v>
      </c>
      <c r="X191" s="26"/>
      <c r="Y191">
        <v>4</v>
      </c>
      <c r="Z191">
        <v>4</v>
      </c>
      <c r="AA191" s="26" t="s">
        <v>51</v>
      </c>
      <c r="AB191">
        <v>4</v>
      </c>
      <c r="AC191">
        <v>3</v>
      </c>
      <c r="AD191" s="26"/>
      <c r="AE191">
        <v>4</v>
      </c>
      <c r="AF191">
        <v>5</v>
      </c>
      <c r="AG191">
        <v>4</v>
      </c>
      <c r="AH191">
        <v>0</v>
      </c>
      <c r="AI191" s="26"/>
      <c r="AJ191">
        <v>1</v>
      </c>
      <c r="AK191">
        <v>0</v>
      </c>
      <c r="AL191">
        <v>1</v>
      </c>
      <c r="AM191">
        <v>1</v>
      </c>
      <c r="AN191" s="26"/>
      <c r="AO191">
        <v>1</v>
      </c>
      <c r="AP191" s="26"/>
    </row>
    <row r="192" spans="1:42" ht="12.75">
      <c r="A192">
        <f t="shared" si="10"/>
        <v>8</v>
      </c>
      <c r="B192" s="5">
        <v>4025</v>
      </c>
      <c r="C192" s="5" t="s">
        <v>205</v>
      </c>
      <c r="D192" s="5" t="s">
        <v>207</v>
      </c>
      <c r="E192">
        <v>14</v>
      </c>
      <c r="F192" s="26">
        <v>10</v>
      </c>
      <c r="G192">
        <v>2</v>
      </c>
      <c r="H192" s="8">
        <v>0</v>
      </c>
      <c r="I192" s="26"/>
      <c r="J192">
        <v>2</v>
      </c>
      <c r="K192">
        <v>0</v>
      </c>
      <c r="L192" s="26"/>
      <c r="M192">
        <v>1</v>
      </c>
      <c r="N192">
        <v>0</v>
      </c>
      <c r="O192" s="26"/>
      <c r="P192">
        <v>1</v>
      </c>
      <c r="Q192">
        <v>0</v>
      </c>
      <c r="R192" s="26"/>
      <c r="S192">
        <v>1</v>
      </c>
      <c r="T192">
        <v>0</v>
      </c>
      <c r="U192" s="26"/>
      <c r="V192">
        <v>1</v>
      </c>
      <c r="W192">
        <v>0</v>
      </c>
      <c r="X192" s="26"/>
      <c r="Y192">
        <v>4</v>
      </c>
      <c r="Z192">
        <v>2</v>
      </c>
      <c r="AA192" s="26"/>
      <c r="AB192">
        <v>4</v>
      </c>
      <c r="AC192">
        <v>0</v>
      </c>
      <c r="AD192" s="26"/>
      <c r="AE192">
        <v>4</v>
      </c>
      <c r="AF192">
        <v>4</v>
      </c>
      <c r="AG192">
        <v>4</v>
      </c>
      <c r="AH192">
        <v>0</v>
      </c>
      <c r="AI192" s="26"/>
      <c r="AJ192">
        <v>1</v>
      </c>
      <c r="AK192">
        <v>1</v>
      </c>
      <c r="AL192">
        <v>1</v>
      </c>
      <c r="AM192">
        <v>0</v>
      </c>
      <c r="AN192" s="26"/>
      <c r="AO192">
        <v>0</v>
      </c>
      <c r="AP192" s="26"/>
    </row>
    <row r="193" spans="1:42" ht="12.75">
      <c r="A193">
        <f t="shared" si="10"/>
        <v>9</v>
      </c>
      <c r="B193" s="5">
        <v>5465</v>
      </c>
      <c r="C193" s="5" t="s">
        <v>205</v>
      </c>
      <c r="D193" s="5" t="s">
        <v>208</v>
      </c>
      <c r="E193">
        <v>17</v>
      </c>
      <c r="F193" s="26">
        <v>15</v>
      </c>
      <c r="G193">
        <v>2</v>
      </c>
      <c r="H193" s="8">
        <v>0</v>
      </c>
      <c r="I193" s="26"/>
      <c r="J193">
        <v>2</v>
      </c>
      <c r="K193">
        <v>0</v>
      </c>
      <c r="L193" s="26"/>
      <c r="M193">
        <v>1</v>
      </c>
      <c r="N193">
        <v>0</v>
      </c>
      <c r="O193" s="26"/>
      <c r="P193">
        <v>1</v>
      </c>
      <c r="Q193">
        <v>0</v>
      </c>
      <c r="R193" s="26"/>
      <c r="S193">
        <v>1</v>
      </c>
      <c r="T193">
        <v>0</v>
      </c>
      <c r="U193" s="26"/>
      <c r="V193">
        <v>1</v>
      </c>
      <c r="W193">
        <v>0</v>
      </c>
      <c r="X193" s="26"/>
      <c r="Y193">
        <v>4</v>
      </c>
      <c r="Z193">
        <v>4</v>
      </c>
      <c r="AA193" s="26" t="s">
        <v>51</v>
      </c>
      <c r="AB193">
        <v>4</v>
      </c>
      <c r="AC193">
        <v>3</v>
      </c>
      <c r="AD193" s="26"/>
      <c r="AE193">
        <v>4</v>
      </c>
      <c r="AF193">
        <v>4</v>
      </c>
      <c r="AG193">
        <v>4</v>
      </c>
      <c r="AH193">
        <v>0</v>
      </c>
      <c r="AI193" s="26"/>
      <c r="AJ193">
        <v>1</v>
      </c>
      <c r="AK193">
        <v>1</v>
      </c>
      <c r="AL193">
        <v>1</v>
      </c>
      <c r="AM193">
        <v>1</v>
      </c>
      <c r="AN193" s="26" t="s">
        <v>51</v>
      </c>
      <c r="AO193">
        <v>2</v>
      </c>
      <c r="AP193" s="26"/>
    </row>
    <row r="194" spans="1:42" ht="12.75">
      <c r="A194">
        <f t="shared" si="10"/>
        <v>10</v>
      </c>
      <c r="B194" s="5">
        <v>6064</v>
      </c>
      <c r="C194" s="5" t="s">
        <v>205</v>
      </c>
      <c r="D194" s="5" t="s">
        <v>209</v>
      </c>
      <c r="E194">
        <v>26</v>
      </c>
      <c r="F194" s="26">
        <v>35</v>
      </c>
      <c r="G194">
        <v>2</v>
      </c>
      <c r="H194" s="8">
        <v>2</v>
      </c>
      <c r="I194" s="26" t="s">
        <v>51</v>
      </c>
      <c r="J194">
        <v>2</v>
      </c>
      <c r="K194">
        <v>1</v>
      </c>
      <c r="L194" s="26"/>
      <c r="M194">
        <v>1</v>
      </c>
      <c r="N194">
        <v>1</v>
      </c>
      <c r="O194" s="26" t="s">
        <v>51</v>
      </c>
      <c r="P194">
        <v>1</v>
      </c>
      <c r="Q194">
        <v>1</v>
      </c>
      <c r="R194" s="26" t="s">
        <v>51</v>
      </c>
      <c r="S194">
        <v>1</v>
      </c>
      <c r="T194">
        <v>1</v>
      </c>
      <c r="U194" s="26" t="s">
        <v>51</v>
      </c>
      <c r="V194">
        <v>1</v>
      </c>
      <c r="W194">
        <v>0</v>
      </c>
      <c r="X194" s="26"/>
      <c r="Y194">
        <v>4</v>
      </c>
      <c r="Z194">
        <v>4</v>
      </c>
      <c r="AA194" s="26" t="s">
        <v>51</v>
      </c>
      <c r="AB194">
        <v>4</v>
      </c>
      <c r="AC194">
        <v>12</v>
      </c>
      <c r="AD194" s="26" t="s">
        <v>51</v>
      </c>
      <c r="AE194">
        <v>4</v>
      </c>
      <c r="AF194">
        <v>7</v>
      </c>
      <c r="AG194">
        <v>4</v>
      </c>
      <c r="AH194">
        <v>6</v>
      </c>
      <c r="AI194" s="26" t="s">
        <v>51</v>
      </c>
      <c r="AJ194">
        <v>1</v>
      </c>
      <c r="AK194">
        <v>2</v>
      </c>
      <c r="AL194">
        <v>1</v>
      </c>
      <c r="AM194">
        <v>1</v>
      </c>
      <c r="AN194" s="26" t="s">
        <v>51</v>
      </c>
      <c r="AO194">
        <v>8</v>
      </c>
      <c r="AP194" s="26" t="s">
        <v>429</v>
      </c>
    </row>
    <row r="195" spans="1:42" ht="12.75">
      <c r="A195">
        <f t="shared" si="10"/>
        <v>11</v>
      </c>
      <c r="B195" s="5">
        <v>8683</v>
      </c>
      <c r="C195" s="5" t="s">
        <v>205</v>
      </c>
      <c r="D195" s="5" t="s">
        <v>210</v>
      </c>
      <c r="E195">
        <v>31</v>
      </c>
      <c r="F195" s="26">
        <v>23</v>
      </c>
      <c r="G195">
        <v>2</v>
      </c>
      <c r="H195" s="8">
        <v>1</v>
      </c>
      <c r="I195" s="26"/>
      <c r="J195">
        <v>2</v>
      </c>
      <c r="K195">
        <v>0</v>
      </c>
      <c r="L195" s="26"/>
      <c r="M195">
        <v>1</v>
      </c>
      <c r="N195">
        <v>0</v>
      </c>
      <c r="O195" s="26"/>
      <c r="P195">
        <v>1</v>
      </c>
      <c r="Q195">
        <v>0</v>
      </c>
      <c r="R195" s="26"/>
      <c r="S195">
        <v>1</v>
      </c>
      <c r="T195">
        <v>0</v>
      </c>
      <c r="U195" s="26"/>
      <c r="V195">
        <v>1</v>
      </c>
      <c r="W195">
        <v>0</v>
      </c>
      <c r="X195" s="26"/>
      <c r="Y195">
        <v>4</v>
      </c>
      <c r="Z195">
        <v>3</v>
      </c>
      <c r="AA195" s="26"/>
      <c r="AB195">
        <v>4</v>
      </c>
      <c r="AC195">
        <v>0</v>
      </c>
      <c r="AD195" s="26"/>
      <c r="AE195">
        <v>4</v>
      </c>
      <c r="AF195">
        <v>0</v>
      </c>
      <c r="AG195">
        <v>4</v>
      </c>
      <c r="AH195">
        <v>0</v>
      </c>
      <c r="AI195" s="26"/>
      <c r="AJ195">
        <v>1</v>
      </c>
      <c r="AK195">
        <v>0</v>
      </c>
      <c r="AL195">
        <v>1</v>
      </c>
      <c r="AM195">
        <v>0</v>
      </c>
      <c r="AN195" s="26"/>
      <c r="AO195">
        <v>0</v>
      </c>
      <c r="AP195" s="26"/>
    </row>
    <row r="196" spans="1:42" ht="12.75">
      <c r="A196">
        <f t="shared" si="10"/>
        <v>12</v>
      </c>
      <c r="B196" s="5">
        <v>7526</v>
      </c>
      <c r="C196" s="5" t="s">
        <v>211</v>
      </c>
      <c r="D196" s="5" t="s">
        <v>201</v>
      </c>
      <c r="E196">
        <v>20</v>
      </c>
      <c r="F196" s="26">
        <v>34</v>
      </c>
      <c r="G196">
        <v>2</v>
      </c>
      <c r="H196" s="8">
        <v>2</v>
      </c>
      <c r="I196" s="26" t="s">
        <v>51</v>
      </c>
      <c r="J196">
        <v>2</v>
      </c>
      <c r="K196">
        <v>3</v>
      </c>
      <c r="L196" s="26" t="s">
        <v>51</v>
      </c>
      <c r="M196">
        <v>1</v>
      </c>
      <c r="N196">
        <v>0</v>
      </c>
      <c r="O196" s="26"/>
      <c r="P196">
        <v>1</v>
      </c>
      <c r="Q196">
        <v>0</v>
      </c>
      <c r="R196" s="26"/>
      <c r="S196">
        <v>1</v>
      </c>
      <c r="T196">
        <v>0</v>
      </c>
      <c r="U196" s="26"/>
      <c r="V196">
        <v>1</v>
      </c>
      <c r="W196">
        <v>0</v>
      </c>
      <c r="X196" s="26"/>
      <c r="Y196">
        <v>4</v>
      </c>
      <c r="Z196">
        <v>4</v>
      </c>
      <c r="AA196" s="26" t="s">
        <v>51</v>
      </c>
      <c r="AB196">
        <v>4</v>
      </c>
      <c r="AC196">
        <v>18</v>
      </c>
      <c r="AD196" s="26" t="s">
        <v>51</v>
      </c>
      <c r="AE196">
        <v>4</v>
      </c>
      <c r="AF196">
        <v>5</v>
      </c>
      <c r="AG196">
        <v>4</v>
      </c>
      <c r="AH196">
        <v>4</v>
      </c>
      <c r="AI196" s="26" t="s">
        <v>51</v>
      </c>
      <c r="AJ196">
        <v>1</v>
      </c>
      <c r="AK196">
        <v>2</v>
      </c>
      <c r="AL196">
        <v>1</v>
      </c>
      <c r="AM196">
        <v>1</v>
      </c>
      <c r="AN196" s="26" t="s">
        <v>51</v>
      </c>
      <c r="AO196">
        <v>6</v>
      </c>
      <c r="AP196" s="26" t="s">
        <v>427</v>
      </c>
    </row>
    <row r="197" spans="1:42" ht="12.75">
      <c r="A197">
        <f t="shared" si="10"/>
        <v>13</v>
      </c>
      <c r="B197" s="5">
        <v>8694</v>
      </c>
      <c r="C197" s="5" t="s">
        <v>211</v>
      </c>
      <c r="D197" s="140" t="s">
        <v>203</v>
      </c>
      <c r="E197">
        <v>20</v>
      </c>
      <c r="F197" s="26">
        <v>16</v>
      </c>
      <c r="G197">
        <v>2</v>
      </c>
      <c r="H197" s="8">
        <v>2</v>
      </c>
      <c r="I197" s="26" t="s">
        <v>51</v>
      </c>
      <c r="J197">
        <v>2</v>
      </c>
      <c r="K197">
        <v>0</v>
      </c>
      <c r="L197" s="26"/>
      <c r="M197">
        <v>1</v>
      </c>
      <c r="N197">
        <v>0</v>
      </c>
      <c r="O197" s="26"/>
      <c r="P197">
        <v>1</v>
      </c>
      <c r="Q197">
        <v>0</v>
      </c>
      <c r="R197" s="26"/>
      <c r="S197">
        <v>1</v>
      </c>
      <c r="T197">
        <v>1</v>
      </c>
      <c r="U197" s="26" t="s">
        <v>51</v>
      </c>
      <c r="V197">
        <v>1</v>
      </c>
      <c r="W197">
        <v>0</v>
      </c>
      <c r="X197" s="26"/>
      <c r="Y197">
        <v>4</v>
      </c>
      <c r="Z197">
        <v>4</v>
      </c>
      <c r="AA197" s="26" t="s">
        <v>51</v>
      </c>
      <c r="AB197">
        <v>4</v>
      </c>
      <c r="AC197">
        <v>1</v>
      </c>
      <c r="AD197" s="26"/>
      <c r="AE197">
        <v>4</v>
      </c>
      <c r="AF197">
        <v>7</v>
      </c>
      <c r="AG197">
        <v>4</v>
      </c>
      <c r="AH197">
        <v>5</v>
      </c>
      <c r="AI197" s="26" t="s">
        <v>51</v>
      </c>
      <c r="AJ197">
        <v>1</v>
      </c>
      <c r="AK197">
        <v>2</v>
      </c>
      <c r="AL197">
        <v>1</v>
      </c>
      <c r="AM197">
        <v>1</v>
      </c>
      <c r="AN197" s="26" t="s">
        <v>51</v>
      </c>
      <c r="AO197">
        <v>5</v>
      </c>
      <c r="AP197" s="26"/>
    </row>
    <row r="198" spans="1:42" ht="12.75">
      <c r="A198">
        <f t="shared" si="10"/>
        <v>14</v>
      </c>
      <c r="B198" s="123">
        <v>9024</v>
      </c>
      <c r="C198" s="123" t="s">
        <v>211</v>
      </c>
      <c r="D198" s="123" t="s">
        <v>212</v>
      </c>
      <c r="E198">
        <v>8</v>
      </c>
      <c r="F198" s="26">
        <v>0</v>
      </c>
      <c r="G198">
        <v>2</v>
      </c>
      <c r="H198">
        <v>0</v>
      </c>
      <c r="I198" s="26"/>
      <c r="J198">
        <v>2</v>
      </c>
      <c r="K198">
        <v>0</v>
      </c>
      <c r="L198" s="26"/>
      <c r="M198">
        <v>1</v>
      </c>
      <c r="N198">
        <v>0</v>
      </c>
      <c r="O198" s="26"/>
      <c r="P198">
        <v>1</v>
      </c>
      <c r="Q198">
        <v>0</v>
      </c>
      <c r="R198" s="26"/>
      <c r="S198">
        <v>1</v>
      </c>
      <c r="T198">
        <v>0</v>
      </c>
      <c r="U198" s="26"/>
      <c r="V198">
        <v>1</v>
      </c>
      <c r="W198">
        <v>0</v>
      </c>
      <c r="X198" s="26"/>
      <c r="Y198">
        <v>4</v>
      </c>
      <c r="Z198">
        <v>0</v>
      </c>
      <c r="AA198" s="26"/>
      <c r="AB198">
        <v>4</v>
      </c>
      <c r="AC198">
        <v>0</v>
      </c>
      <c r="AD198" s="26"/>
      <c r="AE198">
        <v>4</v>
      </c>
      <c r="AF198">
        <v>3</v>
      </c>
      <c r="AG198">
        <v>4</v>
      </c>
      <c r="AH198">
        <v>0</v>
      </c>
      <c r="AI198" s="26"/>
      <c r="AJ198">
        <v>1</v>
      </c>
      <c r="AK198">
        <v>0</v>
      </c>
      <c r="AL198">
        <v>1</v>
      </c>
      <c r="AM198">
        <v>1</v>
      </c>
      <c r="AN198" s="26"/>
      <c r="AO198" s="88">
        <v>0</v>
      </c>
      <c r="AP198" s="26"/>
    </row>
    <row r="199" spans="1:42" ht="12.75">
      <c r="A199">
        <f t="shared" si="10"/>
        <v>15</v>
      </c>
      <c r="B199" s="5">
        <v>9747</v>
      </c>
      <c r="C199" s="5" t="s">
        <v>211</v>
      </c>
      <c r="D199" s="5" t="s">
        <v>213</v>
      </c>
      <c r="E199">
        <v>26</v>
      </c>
      <c r="F199" s="26">
        <v>29</v>
      </c>
      <c r="G199">
        <v>2</v>
      </c>
      <c r="H199" s="8">
        <v>1</v>
      </c>
      <c r="I199" s="26"/>
      <c r="J199">
        <v>2</v>
      </c>
      <c r="K199">
        <v>0</v>
      </c>
      <c r="L199" s="26"/>
      <c r="M199">
        <v>1</v>
      </c>
      <c r="N199">
        <v>1</v>
      </c>
      <c r="O199" s="26" t="s">
        <v>51</v>
      </c>
      <c r="P199">
        <v>1</v>
      </c>
      <c r="Q199">
        <v>0</v>
      </c>
      <c r="R199" s="26"/>
      <c r="S199">
        <v>1</v>
      </c>
      <c r="T199">
        <v>1</v>
      </c>
      <c r="U199" s="26" t="s">
        <v>51</v>
      </c>
      <c r="V199">
        <v>1</v>
      </c>
      <c r="W199">
        <v>0</v>
      </c>
      <c r="X199" s="26"/>
      <c r="Y199">
        <v>4</v>
      </c>
      <c r="Z199">
        <v>4</v>
      </c>
      <c r="AA199" s="26" t="s">
        <v>51</v>
      </c>
      <c r="AB199">
        <v>4</v>
      </c>
      <c r="AC199">
        <v>17</v>
      </c>
      <c r="AD199" s="26" t="s">
        <v>51</v>
      </c>
      <c r="AE199">
        <v>4</v>
      </c>
      <c r="AF199">
        <v>7</v>
      </c>
      <c r="AG199">
        <v>4</v>
      </c>
      <c r="AH199">
        <v>2</v>
      </c>
      <c r="AI199" s="26"/>
      <c r="AJ199">
        <v>1</v>
      </c>
      <c r="AK199">
        <v>2</v>
      </c>
      <c r="AL199">
        <v>1</v>
      </c>
      <c r="AM199">
        <v>1</v>
      </c>
      <c r="AN199" s="26" t="s">
        <v>51</v>
      </c>
      <c r="AO199">
        <v>5</v>
      </c>
      <c r="AP199" s="26" t="s">
        <v>427</v>
      </c>
    </row>
    <row r="200" spans="2:42" ht="12.75">
      <c r="B200" s="5"/>
      <c r="C200" s="5"/>
      <c r="D200" s="5"/>
      <c r="E200" s="4">
        <f>SUM(E185:E199)</f>
        <v>350</v>
      </c>
      <c r="F200" s="27">
        <f>SUM(F185:F199)</f>
        <v>335</v>
      </c>
      <c r="G200" s="4">
        <f>SUM(G185:G199)</f>
        <v>30</v>
      </c>
      <c r="H200" s="4">
        <f>SUM(H185:H199)</f>
        <v>18</v>
      </c>
      <c r="I200" s="27"/>
      <c r="J200" s="4">
        <f>SUM(J185:J199)</f>
        <v>30</v>
      </c>
      <c r="K200" s="4">
        <f>SUM(K185:K199)</f>
        <v>9</v>
      </c>
      <c r="L200" s="27"/>
      <c r="M200" s="4">
        <f>SUM(M185:M199)</f>
        <v>15</v>
      </c>
      <c r="N200" s="4">
        <f>SUM(N185:N199)</f>
        <v>5</v>
      </c>
      <c r="O200" s="27"/>
      <c r="P200" s="4">
        <f>SUM(P185:P199)</f>
        <v>15</v>
      </c>
      <c r="Q200" s="4">
        <f>SUM(Q185:Q199)</f>
        <v>1</v>
      </c>
      <c r="R200" s="27"/>
      <c r="S200" s="4">
        <f>SUM(S185:S199)</f>
        <v>15</v>
      </c>
      <c r="T200" s="4">
        <f>SUM(T185:T199)</f>
        <v>6</v>
      </c>
      <c r="U200" s="27"/>
      <c r="V200" s="4">
        <f>SUM(V185:V199)</f>
        <v>15</v>
      </c>
      <c r="W200" s="4">
        <f>SUM(W185:W199)</f>
        <v>2</v>
      </c>
      <c r="X200" s="27"/>
      <c r="Y200" s="4">
        <f>SUM(Y185:Y199)</f>
        <v>60</v>
      </c>
      <c r="Z200" s="4">
        <f>SUM(Z185:Z199)</f>
        <v>52</v>
      </c>
      <c r="AA200" s="27"/>
      <c r="AB200" s="4">
        <f>SUM(AB185:AB199)</f>
        <v>60</v>
      </c>
      <c r="AC200" s="4">
        <f>SUM(AC185:AC199)</f>
        <v>98</v>
      </c>
      <c r="AD200" s="27"/>
      <c r="AE200" s="4">
        <f>SUM(AE185:AE199)</f>
        <v>60</v>
      </c>
      <c r="AF200" s="4">
        <f>SUM(AF185:AF199)</f>
        <v>82</v>
      </c>
      <c r="AG200" s="4">
        <f>SUM(AG185:AG199)</f>
        <v>60</v>
      </c>
      <c r="AH200" s="4">
        <f>SUM(AH185:AH199)</f>
        <v>32</v>
      </c>
      <c r="AI200" s="27"/>
      <c r="AJ200" s="4">
        <f>SUM(AJ185:AJ199)</f>
        <v>15</v>
      </c>
      <c r="AK200" s="4">
        <f>SUM(AK185:AK199)</f>
        <v>15</v>
      </c>
      <c r="AL200" s="4">
        <f>SUM(AL185:AL199)</f>
        <v>15</v>
      </c>
      <c r="AM200" s="4">
        <f>SUM(AM185:AM199)</f>
        <v>12</v>
      </c>
      <c r="AN200" s="27"/>
      <c r="AO200" s="4">
        <f>SUM(AO185:AO199)</f>
        <v>58</v>
      </c>
      <c r="AP200" s="27"/>
    </row>
    <row r="201" spans="3:42" ht="12.75">
      <c r="C201" s="5"/>
      <c r="D201" s="5"/>
      <c r="F201" s="26"/>
      <c r="G201" s="8"/>
      <c r="H201" s="8"/>
      <c r="I201" s="26"/>
      <c r="L201" s="26"/>
      <c r="M201" s="8"/>
      <c r="N201" s="8"/>
      <c r="O201" s="26"/>
      <c r="P201" s="8"/>
      <c r="Q201" s="8"/>
      <c r="R201" s="26"/>
      <c r="S201" s="8"/>
      <c r="T201" s="8"/>
      <c r="U201" s="26"/>
      <c r="W201" s="8"/>
      <c r="X201" s="26"/>
      <c r="Y201" s="8"/>
      <c r="Z201" s="8"/>
      <c r="AA201" s="26"/>
      <c r="AB201" s="8"/>
      <c r="AC201" s="8"/>
      <c r="AD201" s="26"/>
      <c r="AE201" s="8"/>
      <c r="AF201" s="8"/>
      <c r="AG201" s="8"/>
      <c r="AI201" s="26"/>
      <c r="AJ201" s="8"/>
      <c r="AK201" s="8"/>
      <c r="AL201" s="8"/>
      <c r="AM201" s="8"/>
      <c r="AN201" s="26"/>
      <c r="AO201" s="8"/>
      <c r="AP201" s="26"/>
    </row>
    <row r="202" spans="1:42" ht="12.75">
      <c r="A202">
        <v>1</v>
      </c>
      <c r="B202" s="5">
        <v>2574</v>
      </c>
      <c r="C202" s="5" t="s">
        <v>214</v>
      </c>
      <c r="D202" s="5" t="s">
        <v>215</v>
      </c>
      <c r="E202">
        <v>93</v>
      </c>
      <c r="F202" s="26">
        <v>85</v>
      </c>
      <c r="G202">
        <v>2</v>
      </c>
      <c r="H202" s="8">
        <v>2</v>
      </c>
      <c r="I202" s="26" t="s">
        <v>51</v>
      </c>
      <c r="J202">
        <v>2</v>
      </c>
      <c r="K202">
        <v>2</v>
      </c>
      <c r="L202" s="26" t="s">
        <v>51</v>
      </c>
      <c r="M202">
        <v>1</v>
      </c>
      <c r="N202">
        <v>1</v>
      </c>
      <c r="O202" s="26" t="s">
        <v>51</v>
      </c>
      <c r="P202">
        <v>1</v>
      </c>
      <c r="Q202">
        <v>3</v>
      </c>
      <c r="R202" s="26" t="s">
        <v>51</v>
      </c>
      <c r="S202">
        <v>1</v>
      </c>
      <c r="T202">
        <v>1</v>
      </c>
      <c r="U202" s="26" t="s">
        <v>51</v>
      </c>
      <c r="V202">
        <v>1</v>
      </c>
      <c r="W202">
        <v>1</v>
      </c>
      <c r="X202" s="26" t="s">
        <v>51</v>
      </c>
      <c r="Y202">
        <v>4</v>
      </c>
      <c r="Z202">
        <v>4</v>
      </c>
      <c r="AA202" s="26" t="s">
        <v>51</v>
      </c>
      <c r="AB202">
        <v>4</v>
      </c>
      <c r="AC202">
        <v>9</v>
      </c>
      <c r="AD202" s="26" t="s">
        <v>51</v>
      </c>
      <c r="AE202">
        <v>4</v>
      </c>
      <c r="AF202">
        <v>5</v>
      </c>
      <c r="AG202">
        <v>4</v>
      </c>
      <c r="AH202">
        <v>6</v>
      </c>
      <c r="AI202" s="26" t="s">
        <v>51</v>
      </c>
      <c r="AJ202">
        <v>1</v>
      </c>
      <c r="AK202">
        <v>2</v>
      </c>
      <c r="AL202">
        <v>1</v>
      </c>
      <c r="AM202">
        <v>1</v>
      </c>
      <c r="AN202" s="26" t="s">
        <v>51</v>
      </c>
      <c r="AO202">
        <v>10</v>
      </c>
      <c r="AP202" s="26" t="s">
        <v>428</v>
      </c>
    </row>
    <row r="203" spans="1:42" ht="12.75">
      <c r="A203">
        <f>A202+1</f>
        <v>2</v>
      </c>
      <c r="B203" s="5">
        <v>5619</v>
      </c>
      <c r="C203" s="5" t="s">
        <v>214</v>
      </c>
      <c r="D203" s="5" t="s">
        <v>218</v>
      </c>
      <c r="E203">
        <v>27</v>
      </c>
      <c r="F203" s="26">
        <v>27</v>
      </c>
      <c r="G203">
        <v>2</v>
      </c>
      <c r="H203" s="8">
        <v>2</v>
      </c>
      <c r="I203" s="26" t="s">
        <v>51</v>
      </c>
      <c r="J203">
        <v>2</v>
      </c>
      <c r="K203">
        <v>2</v>
      </c>
      <c r="L203" s="26" t="s">
        <v>51</v>
      </c>
      <c r="M203">
        <v>1</v>
      </c>
      <c r="N203">
        <v>0</v>
      </c>
      <c r="O203" s="26"/>
      <c r="P203">
        <v>1</v>
      </c>
      <c r="Q203">
        <v>0</v>
      </c>
      <c r="R203" s="26"/>
      <c r="S203">
        <v>1</v>
      </c>
      <c r="T203">
        <v>1</v>
      </c>
      <c r="U203" s="26" t="s">
        <v>51</v>
      </c>
      <c r="V203">
        <v>1</v>
      </c>
      <c r="W203">
        <v>0</v>
      </c>
      <c r="X203" s="26"/>
      <c r="Y203">
        <v>4</v>
      </c>
      <c r="Z203">
        <v>0</v>
      </c>
      <c r="AA203" s="26"/>
      <c r="AB203">
        <v>4</v>
      </c>
      <c r="AC203">
        <v>0</v>
      </c>
      <c r="AD203" s="26"/>
      <c r="AE203">
        <v>4</v>
      </c>
      <c r="AF203">
        <v>7</v>
      </c>
      <c r="AG203">
        <v>4</v>
      </c>
      <c r="AH203">
        <v>5</v>
      </c>
      <c r="AI203" s="26" t="s">
        <v>51</v>
      </c>
      <c r="AJ203">
        <v>1</v>
      </c>
      <c r="AK203">
        <v>2</v>
      </c>
      <c r="AL203">
        <v>1</v>
      </c>
      <c r="AM203">
        <v>1</v>
      </c>
      <c r="AN203" s="26" t="s">
        <v>51</v>
      </c>
      <c r="AO203">
        <v>5</v>
      </c>
      <c r="AP203" s="26" t="s">
        <v>427</v>
      </c>
    </row>
    <row r="204" spans="1:42" ht="12.75">
      <c r="A204">
        <f>+A203+1</f>
        <v>3</v>
      </c>
      <c r="B204" s="5">
        <v>6315</v>
      </c>
      <c r="C204" s="5" t="s">
        <v>214</v>
      </c>
      <c r="D204" s="5" t="s">
        <v>219</v>
      </c>
      <c r="E204">
        <v>26</v>
      </c>
      <c r="F204" s="26">
        <v>24</v>
      </c>
      <c r="G204">
        <v>2</v>
      </c>
      <c r="H204" s="8">
        <v>2</v>
      </c>
      <c r="I204" s="26" t="s">
        <v>51</v>
      </c>
      <c r="J204">
        <v>2</v>
      </c>
      <c r="K204">
        <v>2</v>
      </c>
      <c r="L204" s="26" t="s">
        <v>51</v>
      </c>
      <c r="M204">
        <v>1</v>
      </c>
      <c r="N204">
        <v>1</v>
      </c>
      <c r="O204" s="26" t="s">
        <v>51</v>
      </c>
      <c r="P204">
        <v>1</v>
      </c>
      <c r="Q204">
        <v>1</v>
      </c>
      <c r="R204" s="26" t="s">
        <v>51</v>
      </c>
      <c r="S204">
        <v>1</v>
      </c>
      <c r="T204">
        <v>1</v>
      </c>
      <c r="U204" s="26" t="s">
        <v>51</v>
      </c>
      <c r="V204">
        <v>1</v>
      </c>
      <c r="W204">
        <v>1</v>
      </c>
      <c r="X204" s="26" t="s">
        <v>51</v>
      </c>
      <c r="Y204">
        <v>4</v>
      </c>
      <c r="Z204">
        <v>4</v>
      </c>
      <c r="AA204" s="26" t="s">
        <v>51</v>
      </c>
      <c r="AB204">
        <v>4</v>
      </c>
      <c r="AC204">
        <v>4</v>
      </c>
      <c r="AD204" s="26" t="s">
        <v>51</v>
      </c>
      <c r="AE204">
        <v>4</v>
      </c>
      <c r="AF204">
        <v>4</v>
      </c>
      <c r="AG204">
        <v>4</v>
      </c>
      <c r="AH204">
        <v>4</v>
      </c>
      <c r="AI204" s="26" t="s">
        <v>51</v>
      </c>
      <c r="AJ204">
        <v>1</v>
      </c>
      <c r="AK204">
        <v>2</v>
      </c>
      <c r="AL204">
        <v>1</v>
      </c>
      <c r="AM204">
        <v>1</v>
      </c>
      <c r="AN204" s="26" t="s">
        <v>51</v>
      </c>
      <c r="AO204">
        <v>10</v>
      </c>
      <c r="AP204" s="26" t="s">
        <v>428</v>
      </c>
    </row>
    <row r="205" spans="1:42" ht="12.75">
      <c r="A205">
        <f>+A204+1</f>
        <v>4</v>
      </c>
      <c r="B205" s="105">
        <v>7187</v>
      </c>
      <c r="C205" s="105" t="s">
        <v>214</v>
      </c>
      <c r="D205" s="105" t="s">
        <v>229</v>
      </c>
      <c r="E205">
        <v>11</v>
      </c>
      <c r="F205" s="26">
        <v>0</v>
      </c>
      <c r="G205">
        <v>2</v>
      </c>
      <c r="H205" s="8">
        <v>2</v>
      </c>
      <c r="I205" s="26" t="s">
        <v>51</v>
      </c>
      <c r="J205">
        <v>2</v>
      </c>
      <c r="K205">
        <v>0</v>
      </c>
      <c r="L205" s="26"/>
      <c r="M205">
        <v>1</v>
      </c>
      <c r="N205">
        <v>0</v>
      </c>
      <c r="O205" s="26"/>
      <c r="P205">
        <v>1</v>
      </c>
      <c r="Q205">
        <v>0</v>
      </c>
      <c r="R205" s="26"/>
      <c r="S205">
        <v>1</v>
      </c>
      <c r="T205">
        <v>0</v>
      </c>
      <c r="U205" s="26"/>
      <c r="V205">
        <v>1</v>
      </c>
      <c r="W205">
        <v>0</v>
      </c>
      <c r="X205" s="26"/>
      <c r="Y205">
        <v>4</v>
      </c>
      <c r="Z205">
        <v>0</v>
      </c>
      <c r="AA205" s="26"/>
      <c r="AB205">
        <v>4</v>
      </c>
      <c r="AC205">
        <v>0</v>
      </c>
      <c r="AD205" s="26"/>
      <c r="AE205">
        <v>4</v>
      </c>
      <c r="AF205">
        <v>5</v>
      </c>
      <c r="AG205">
        <v>4</v>
      </c>
      <c r="AH205">
        <v>5</v>
      </c>
      <c r="AI205" s="26" t="s">
        <v>51</v>
      </c>
      <c r="AJ205">
        <v>1</v>
      </c>
      <c r="AK205">
        <v>1</v>
      </c>
      <c r="AL205">
        <v>1</v>
      </c>
      <c r="AM205">
        <v>0</v>
      </c>
      <c r="AN205" s="26"/>
      <c r="AO205">
        <v>2</v>
      </c>
      <c r="AP205" s="26"/>
    </row>
    <row r="206" spans="1:42" ht="12.75">
      <c r="A206">
        <f aca="true" t="shared" si="11" ref="A206:A217">+A205+1</f>
        <v>5</v>
      </c>
      <c r="B206" s="5">
        <v>3357</v>
      </c>
      <c r="C206" s="5" t="s">
        <v>221</v>
      </c>
      <c r="D206" s="5" t="s">
        <v>222</v>
      </c>
      <c r="E206">
        <v>31</v>
      </c>
      <c r="F206" s="26">
        <v>33</v>
      </c>
      <c r="G206">
        <v>2</v>
      </c>
      <c r="H206" s="8">
        <v>2</v>
      </c>
      <c r="I206" s="26" t="s">
        <v>51</v>
      </c>
      <c r="J206">
        <v>2</v>
      </c>
      <c r="K206">
        <v>3</v>
      </c>
      <c r="L206" s="26" t="s">
        <v>51</v>
      </c>
      <c r="M206">
        <v>1</v>
      </c>
      <c r="N206">
        <v>1</v>
      </c>
      <c r="O206" s="26" t="s">
        <v>51</v>
      </c>
      <c r="P206">
        <v>1</v>
      </c>
      <c r="Q206">
        <v>4</v>
      </c>
      <c r="R206" s="26" t="s">
        <v>51</v>
      </c>
      <c r="S206">
        <v>1</v>
      </c>
      <c r="T206">
        <v>1</v>
      </c>
      <c r="U206" s="26" t="s">
        <v>51</v>
      </c>
      <c r="V206">
        <v>1</v>
      </c>
      <c r="W206">
        <v>1</v>
      </c>
      <c r="X206" s="26" t="s">
        <v>51</v>
      </c>
      <c r="Y206">
        <v>4</v>
      </c>
      <c r="Z206">
        <v>4</v>
      </c>
      <c r="AA206" s="26" t="s">
        <v>51</v>
      </c>
      <c r="AB206">
        <v>4</v>
      </c>
      <c r="AC206">
        <v>5</v>
      </c>
      <c r="AD206" s="26" t="s">
        <v>51</v>
      </c>
      <c r="AE206">
        <v>4</v>
      </c>
      <c r="AF206">
        <v>5</v>
      </c>
      <c r="AG206">
        <v>4</v>
      </c>
      <c r="AH206">
        <v>7</v>
      </c>
      <c r="AI206" s="26" t="s">
        <v>51</v>
      </c>
      <c r="AJ206">
        <v>1</v>
      </c>
      <c r="AK206">
        <v>2</v>
      </c>
      <c r="AL206">
        <v>1</v>
      </c>
      <c r="AM206">
        <v>1</v>
      </c>
      <c r="AN206" s="26" t="s">
        <v>51</v>
      </c>
      <c r="AO206">
        <v>10</v>
      </c>
      <c r="AP206" s="26" t="s">
        <v>428</v>
      </c>
    </row>
    <row r="207" spans="1:42" ht="12.75">
      <c r="A207">
        <f t="shared" si="11"/>
        <v>6</v>
      </c>
      <c r="B207" s="112">
        <v>4302</v>
      </c>
      <c r="C207" s="112" t="s">
        <v>221</v>
      </c>
      <c r="D207" s="139" t="s">
        <v>380</v>
      </c>
      <c r="E207">
        <v>24</v>
      </c>
      <c r="F207" s="26">
        <v>16</v>
      </c>
      <c r="G207">
        <v>2</v>
      </c>
      <c r="H207" s="8">
        <v>0</v>
      </c>
      <c r="I207" s="26"/>
      <c r="J207">
        <v>2</v>
      </c>
      <c r="K207">
        <v>0</v>
      </c>
      <c r="L207" s="26"/>
      <c r="M207">
        <v>1</v>
      </c>
      <c r="N207">
        <v>0</v>
      </c>
      <c r="O207" s="26"/>
      <c r="P207">
        <v>1</v>
      </c>
      <c r="Q207">
        <v>0</v>
      </c>
      <c r="R207" s="26"/>
      <c r="S207">
        <v>1</v>
      </c>
      <c r="T207">
        <v>0</v>
      </c>
      <c r="U207" s="26"/>
      <c r="V207">
        <v>1</v>
      </c>
      <c r="W207">
        <v>0</v>
      </c>
      <c r="X207" s="26"/>
      <c r="Y207">
        <v>4</v>
      </c>
      <c r="Z207">
        <v>0</v>
      </c>
      <c r="AA207" s="26"/>
      <c r="AB207">
        <v>4</v>
      </c>
      <c r="AC207">
        <v>0</v>
      </c>
      <c r="AD207" s="26"/>
      <c r="AE207">
        <v>4</v>
      </c>
      <c r="AF207">
        <v>6</v>
      </c>
      <c r="AG207">
        <v>4</v>
      </c>
      <c r="AH207">
        <v>6</v>
      </c>
      <c r="AI207" s="26" t="s">
        <v>51</v>
      </c>
      <c r="AJ207">
        <v>1</v>
      </c>
      <c r="AK207">
        <v>1</v>
      </c>
      <c r="AL207">
        <v>1</v>
      </c>
      <c r="AM207">
        <v>0</v>
      </c>
      <c r="AN207" s="26"/>
      <c r="AO207">
        <v>1</v>
      </c>
      <c r="AP207" s="26"/>
    </row>
    <row r="208" spans="1:42" ht="12.75">
      <c r="A208">
        <f t="shared" si="11"/>
        <v>7</v>
      </c>
      <c r="B208" s="5">
        <v>7465</v>
      </c>
      <c r="C208" s="5" t="s">
        <v>221</v>
      </c>
      <c r="D208" s="5" t="s">
        <v>223</v>
      </c>
      <c r="E208">
        <v>30</v>
      </c>
      <c r="F208" s="26">
        <v>37</v>
      </c>
      <c r="G208">
        <v>2</v>
      </c>
      <c r="H208" s="8">
        <v>1</v>
      </c>
      <c r="I208" s="26"/>
      <c r="J208">
        <v>2</v>
      </c>
      <c r="K208">
        <v>0</v>
      </c>
      <c r="L208" s="26"/>
      <c r="M208">
        <v>1</v>
      </c>
      <c r="N208">
        <v>1</v>
      </c>
      <c r="O208" s="26" t="s">
        <v>51</v>
      </c>
      <c r="P208">
        <v>1</v>
      </c>
      <c r="Q208">
        <v>1</v>
      </c>
      <c r="R208" s="26" t="s">
        <v>51</v>
      </c>
      <c r="S208">
        <v>1</v>
      </c>
      <c r="T208">
        <v>0</v>
      </c>
      <c r="U208" s="26"/>
      <c r="V208">
        <v>1</v>
      </c>
      <c r="W208">
        <v>0</v>
      </c>
      <c r="X208" s="26"/>
      <c r="Y208">
        <v>4</v>
      </c>
      <c r="Z208">
        <v>4</v>
      </c>
      <c r="AA208" s="26" t="s">
        <v>51</v>
      </c>
      <c r="AB208">
        <v>4</v>
      </c>
      <c r="AC208">
        <v>5</v>
      </c>
      <c r="AD208" s="26" t="s">
        <v>51</v>
      </c>
      <c r="AE208">
        <v>4</v>
      </c>
      <c r="AF208">
        <v>7</v>
      </c>
      <c r="AG208">
        <v>4</v>
      </c>
      <c r="AH208">
        <v>5</v>
      </c>
      <c r="AI208" s="26" t="s">
        <v>51</v>
      </c>
      <c r="AJ208">
        <v>1</v>
      </c>
      <c r="AK208">
        <v>2</v>
      </c>
      <c r="AL208">
        <v>1</v>
      </c>
      <c r="AM208">
        <v>1</v>
      </c>
      <c r="AN208" s="26" t="s">
        <v>51</v>
      </c>
      <c r="AO208">
        <v>6</v>
      </c>
      <c r="AP208" s="26" t="s">
        <v>427</v>
      </c>
    </row>
    <row r="209" spans="1:42" ht="12.75">
      <c r="A209">
        <f t="shared" si="11"/>
        <v>8</v>
      </c>
      <c r="B209" s="5">
        <v>4336</v>
      </c>
      <c r="C209" s="5" t="s">
        <v>224</v>
      </c>
      <c r="D209" s="5" t="s">
        <v>225</v>
      </c>
      <c r="E209">
        <v>23</v>
      </c>
      <c r="F209" s="26">
        <v>29</v>
      </c>
      <c r="G209">
        <v>2</v>
      </c>
      <c r="H209" s="8">
        <v>2</v>
      </c>
      <c r="I209" s="26" t="s">
        <v>51</v>
      </c>
      <c r="J209">
        <v>2</v>
      </c>
      <c r="K209">
        <v>0</v>
      </c>
      <c r="L209" s="26"/>
      <c r="M209">
        <v>1</v>
      </c>
      <c r="N209">
        <v>1</v>
      </c>
      <c r="O209" s="26" t="s">
        <v>51</v>
      </c>
      <c r="P209">
        <v>1</v>
      </c>
      <c r="Q209">
        <v>1</v>
      </c>
      <c r="R209" s="26" t="s">
        <v>51</v>
      </c>
      <c r="S209">
        <v>1</v>
      </c>
      <c r="T209">
        <v>1</v>
      </c>
      <c r="U209" s="26" t="s">
        <v>51</v>
      </c>
      <c r="V209">
        <v>1</v>
      </c>
      <c r="W209">
        <v>1</v>
      </c>
      <c r="X209" s="26" t="s">
        <v>51</v>
      </c>
      <c r="Y209">
        <v>4</v>
      </c>
      <c r="Z209">
        <v>4</v>
      </c>
      <c r="AA209" s="26" t="s">
        <v>51</v>
      </c>
      <c r="AB209">
        <v>4</v>
      </c>
      <c r="AC209">
        <v>4</v>
      </c>
      <c r="AD209" s="26" t="s">
        <v>51</v>
      </c>
      <c r="AE209">
        <v>4</v>
      </c>
      <c r="AF209">
        <v>7</v>
      </c>
      <c r="AG209">
        <v>4</v>
      </c>
      <c r="AH209">
        <v>7</v>
      </c>
      <c r="AI209" s="26" t="s">
        <v>51</v>
      </c>
      <c r="AJ209">
        <v>1</v>
      </c>
      <c r="AK209">
        <v>2</v>
      </c>
      <c r="AL209">
        <v>1</v>
      </c>
      <c r="AM209">
        <v>1</v>
      </c>
      <c r="AN209" s="26" t="s">
        <v>51</v>
      </c>
      <c r="AO209">
        <v>9</v>
      </c>
      <c r="AP209" s="26" t="s">
        <v>428</v>
      </c>
    </row>
    <row r="210" spans="1:42" ht="12.75">
      <c r="A210">
        <f t="shared" si="11"/>
        <v>9</v>
      </c>
      <c r="B210" s="5">
        <v>5573</v>
      </c>
      <c r="C210" s="5" t="s">
        <v>224</v>
      </c>
      <c r="D210" s="5" t="s">
        <v>226</v>
      </c>
      <c r="E210">
        <v>53</v>
      </c>
      <c r="F210" s="26">
        <v>55</v>
      </c>
      <c r="G210">
        <v>2</v>
      </c>
      <c r="H210" s="8">
        <v>2</v>
      </c>
      <c r="I210" s="26" t="s">
        <v>51</v>
      </c>
      <c r="J210">
        <v>2</v>
      </c>
      <c r="K210">
        <v>2</v>
      </c>
      <c r="L210" s="26" t="s">
        <v>51</v>
      </c>
      <c r="M210">
        <v>1</v>
      </c>
      <c r="N210">
        <v>1</v>
      </c>
      <c r="O210" s="26" t="s">
        <v>51</v>
      </c>
      <c r="P210">
        <v>1</v>
      </c>
      <c r="Q210">
        <v>1</v>
      </c>
      <c r="R210" s="26" t="s">
        <v>51</v>
      </c>
      <c r="S210">
        <v>1</v>
      </c>
      <c r="T210">
        <v>1</v>
      </c>
      <c r="U210" s="26" t="s">
        <v>51</v>
      </c>
      <c r="V210">
        <v>1</v>
      </c>
      <c r="W210">
        <v>1</v>
      </c>
      <c r="X210" s="26" t="s">
        <v>51</v>
      </c>
      <c r="Y210">
        <v>4</v>
      </c>
      <c r="Z210">
        <v>4</v>
      </c>
      <c r="AA210" s="26" t="s">
        <v>51</v>
      </c>
      <c r="AB210">
        <v>4</v>
      </c>
      <c r="AC210">
        <v>3</v>
      </c>
      <c r="AD210" s="26"/>
      <c r="AE210">
        <v>4</v>
      </c>
      <c r="AF210">
        <v>7</v>
      </c>
      <c r="AG210">
        <v>4</v>
      </c>
      <c r="AH210">
        <v>7</v>
      </c>
      <c r="AI210" s="26" t="s">
        <v>51</v>
      </c>
      <c r="AJ210">
        <v>1</v>
      </c>
      <c r="AK210">
        <v>2</v>
      </c>
      <c r="AL210">
        <v>1</v>
      </c>
      <c r="AM210">
        <v>1</v>
      </c>
      <c r="AN210" s="26" t="s">
        <v>51</v>
      </c>
      <c r="AO210">
        <v>9</v>
      </c>
      <c r="AP210" s="26" t="s">
        <v>428</v>
      </c>
    </row>
    <row r="211" spans="1:42" ht="12.75">
      <c r="A211">
        <f t="shared" si="11"/>
        <v>10</v>
      </c>
      <c r="B211" s="5">
        <v>8445</v>
      </c>
      <c r="C211" s="5" t="s">
        <v>224</v>
      </c>
      <c r="D211" s="5" t="s">
        <v>227</v>
      </c>
      <c r="E211">
        <v>26</v>
      </c>
      <c r="F211" s="26">
        <v>20</v>
      </c>
      <c r="G211">
        <v>2</v>
      </c>
      <c r="H211" s="8">
        <v>1</v>
      </c>
      <c r="I211" s="26"/>
      <c r="J211">
        <v>2</v>
      </c>
      <c r="K211">
        <v>0</v>
      </c>
      <c r="L211" s="26"/>
      <c r="M211">
        <v>1</v>
      </c>
      <c r="N211">
        <v>0</v>
      </c>
      <c r="O211" s="26"/>
      <c r="P211">
        <v>1</v>
      </c>
      <c r="Q211">
        <v>0</v>
      </c>
      <c r="R211" s="26"/>
      <c r="S211">
        <v>1</v>
      </c>
      <c r="T211">
        <v>1</v>
      </c>
      <c r="U211" s="26" t="s">
        <v>51</v>
      </c>
      <c r="V211">
        <v>1</v>
      </c>
      <c r="W211">
        <v>1</v>
      </c>
      <c r="X211" s="26" t="s">
        <v>51</v>
      </c>
      <c r="Y211">
        <v>4</v>
      </c>
      <c r="Z211">
        <v>0</v>
      </c>
      <c r="AA211" s="26"/>
      <c r="AB211">
        <v>4</v>
      </c>
      <c r="AC211">
        <v>0</v>
      </c>
      <c r="AD211" s="26"/>
      <c r="AE211">
        <v>4</v>
      </c>
      <c r="AF211">
        <v>7</v>
      </c>
      <c r="AG211">
        <v>4</v>
      </c>
      <c r="AH211">
        <v>7</v>
      </c>
      <c r="AI211" s="26" t="s">
        <v>51</v>
      </c>
      <c r="AJ211">
        <v>1</v>
      </c>
      <c r="AK211">
        <v>1</v>
      </c>
      <c r="AL211">
        <v>1</v>
      </c>
      <c r="AM211">
        <v>1</v>
      </c>
      <c r="AN211" s="26" t="s">
        <v>51</v>
      </c>
      <c r="AO211">
        <v>4</v>
      </c>
      <c r="AP211" s="26"/>
    </row>
    <row r="212" spans="1:42" ht="12.75">
      <c r="A212">
        <f t="shared" si="11"/>
        <v>11</v>
      </c>
      <c r="B212" s="105">
        <v>7415</v>
      </c>
      <c r="C212" s="105" t="s">
        <v>228</v>
      </c>
      <c r="D212" s="105" t="s">
        <v>230</v>
      </c>
      <c r="E212">
        <v>0</v>
      </c>
      <c r="F212" s="26">
        <v>0</v>
      </c>
      <c r="G212">
        <v>2</v>
      </c>
      <c r="H212" s="8">
        <v>1</v>
      </c>
      <c r="I212" s="26"/>
      <c r="J212">
        <v>2</v>
      </c>
      <c r="K212">
        <v>0</v>
      </c>
      <c r="L212" s="26"/>
      <c r="M212">
        <v>1</v>
      </c>
      <c r="N212">
        <v>0</v>
      </c>
      <c r="O212" s="26"/>
      <c r="P212">
        <v>1</v>
      </c>
      <c r="Q212">
        <v>0</v>
      </c>
      <c r="R212" s="26"/>
      <c r="S212">
        <v>1</v>
      </c>
      <c r="T212">
        <v>0</v>
      </c>
      <c r="U212" s="26"/>
      <c r="V212">
        <v>1</v>
      </c>
      <c r="W212">
        <v>0</v>
      </c>
      <c r="X212" s="26"/>
      <c r="Y212">
        <v>4</v>
      </c>
      <c r="Z212">
        <v>3</v>
      </c>
      <c r="AA212" s="26"/>
      <c r="AB212">
        <v>4</v>
      </c>
      <c r="AC212">
        <v>0</v>
      </c>
      <c r="AD212" s="26"/>
      <c r="AE212">
        <v>4</v>
      </c>
      <c r="AF212">
        <v>0</v>
      </c>
      <c r="AG212">
        <v>4</v>
      </c>
      <c r="AH212">
        <v>0</v>
      </c>
      <c r="AI212" s="26"/>
      <c r="AJ212">
        <v>1</v>
      </c>
      <c r="AK212">
        <v>0</v>
      </c>
      <c r="AL212">
        <v>1</v>
      </c>
      <c r="AM212">
        <v>0</v>
      </c>
      <c r="AN212" s="26"/>
      <c r="AO212">
        <v>0</v>
      </c>
      <c r="AP212" s="26"/>
    </row>
    <row r="213" spans="1:42" ht="12.75">
      <c r="A213">
        <f t="shared" si="11"/>
        <v>12</v>
      </c>
      <c r="B213" s="5">
        <v>7671</v>
      </c>
      <c r="C213" s="5" t="s">
        <v>228</v>
      </c>
      <c r="D213" s="5" t="s">
        <v>220</v>
      </c>
      <c r="E213">
        <v>54</v>
      </c>
      <c r="F213" s="26">
        <v>38</v>
      </c>
      <c r="G213">
        <v>2</v>
      </c>
      <c r="H213" s="8">
        <v>2</v>
      </c>
      <c r="I213" s="26" t="s">
        <v>51</v>
      </c>
      <c r="J213">
        <v>2</v>
      </c>
      <c r="K213">
        <v>2</v>
      </c>
      <c r="L213" s="26" t="s">
        <v>51</v>
      </c>
      <c r="M213">
        <v>1</v>
      </c>
      <c r="N213">
        <v>1</v>
      </c>
      <c r="O213" s="26" t="s">
        <v>51</v>
      </c>
      <c r="P213">
        <v>1</v>
      </c>
      <c r="Q213">
        <v>1</v>
      </c>
      <c r="R213" s="26" t="s">
        <v>51</v>
      </c>
      <c r="S213">
        <v>1</v>
      </c>
      <c r="T213">
        <v>1</v>
      </c>
      <c r="U213" s="26" t="s">
        <v>51</v>
      </c>
      <c r="V213">
        <v>1</v>
      </c>
      <c r="W213">
        <v>1</v>
      </c>
      <c r="X213" s="26" t="s">
        <v>51</v>
      </c>
      <c r="Y213">
        <v>4</v>
      </c>
      <c r="Z213">
        <v>4</v>
      </c>
      <c r="AA213" s="26" t="s">
        <v>51</v>
      </c>
      <c r="AB213">
        <v>4</v>
      </c>
      <c r="AC213">
        <v>14</v>
      </c>
      <c r="AD213" s="26" t="s">
        <v>51</v>
      </c>
      <c r="AE213">
        <v>4</v>
      </c>
      <c r="AF213">
        <v>7</v>
      </c>
      <c r="AG213">
        <v>4</v>
      </c>
      <c r="AH213">
        <v>7</v>
      </c>
      <c r="AI213" s="26" t="s">
        <v>51</v>
      </c>
      <c r="AJ213">
        <v>1</v>
      </c>
      <c r="AK213">
        <v>2</v>
      </c>
      <c r="AL213">
        <v>1</v>
      </c>
      <c r="AM213">
        <v>1</v>
      </c>
      <c r="AN213" s="26" t="s">
        <v>51</v>
      </c>
      <c r="AO213">
        <v>10</v>
      </c>
      <c r="AP213" s="26" t="s">
        <v>428</v>
      </c>
    </row>
    <row r="214" spans="1:42" ht="12.75">
      <c r="A214">
        <f t="shared" si="11"/>
        <v>13</v>
      </c>
      <c r="B214" s="5">
        <v>8902</v>
      </c>
      <c r="C214" s="5" t="s">
        <v>228</v>
      </c>
      <c r="D214" s="5" t="s">
        <v>231</v>
      </c>
      <c r="E214">
        <v>12</v>
      </c>
      <c r="F214" s="26">
        <v>10</v>
      </c>
      <c r="G214">
        <v>2</v>
      </c>
      <c r="H214" s="8">
        <v>0</v>
      </c>
      <c r="I214" s="26"/>
      <c r="J214">
        <v>2</v>
      </c>
      <c r="K214">
        <v>0</v>
      </c>
      <c r="L214" s="26"/>
      <c r="M214">
        <v>1</v>
      </c>
      <c r="N214">
        <v>0</v>
      </c>
      <c r="O214" s="26"/>
      <c r="P214">
        <v>1</v>
      </c>
      <c r="Q214">
        <v>0</v>
      </c>
      <c r="R214" s="26"/>
      <c r="S214">
        <v>1</v>
      </c>
      <c r="T214">
        <v>0</v>
      </c>
      <c r="U214" s="26"/>
      <c r="V214">
        <v>1</v>
      </c>
      <c r="W214">
        <v>0</v>
      </c>
      <c r="X214" s="26"/>
      <c r="Y214">
        <v>4</v>
      </c>
      <c r="Z214">
        <v>4</v>
      </c>
      <c r="AA214" s="26" t="s">
        <v>51</v>
      </c>
      <c r="AB214">
        <v>4</v>
      </c>
      <c r="AC214">
        <v>1</v>
      </c>
      <c r="AD214" s="26"/>
      <c r="AE214">
        <v>4</v>
      </c>
      <c r="AF214">
        <v>0</v>
      </c>
      <c r="AG214">
        <v>4</v>
      </c>
      <c r="AH214">
        <v>0</v>
      </c>
      <c r="AI214" s="26"/>
      <c r="AJ214">
        <v>1</v>
      </c>
      <c r="AK214">
        <v>0</v>
      </c>
      <c r="AL214">
        <v>1</v>
      </c>
      <c r="AM214">
        <v>0</v>
      </c>
      <c r="AN214" s="26"/>
      <c r="AO214">
        <v>1</v>
      </c>
      <c r="AP214" s="26"/>
    </row>
    <row r="215" spans="1:42" ht="12.75">
      <c r="A215">
        <f t="shared" si="11"/>
        <v>14</v>
      </c>
      <c r="B215" s="112">
        <v>2060</v>
      </c>
      <c r="C215" s="112" t="s">
        <v>232</v>
      </c>
      <c r="D215" s="112" t="s">
        <v>430</v>
      </c>
      <c r="E215">
        <v>22</v>
      </c>
      <c r="F215" s="26">
        <v>22</v>
      </c>
      <c r="G215">
        <v>2</v>
      </c>
      <c r="H215" s="8">
        <v>0</v>
      </c>
      <c r="I215" s="26"/>
      <c r="J215">
        <v>2</v>
      </c>
      <c r="K215">
        <v>0</v>
      </c>
      <c r="L215" s="26"/>
      <c r="M215">
        <v>1</v>
      </c>
      <c r="N215">
        <v>0</v>
      </c>
      <c r="O215" s="26"/>
      <c r="P215">
        <v>1</v>
      </c>
      <c r="Q215">
        <v>0</v>
      </c>
      <c r="R215" s="26"/>
      <c r="S215">
        <v>1</v>
      </c>
      <c r="T215">
        <v>0</v>
      </c>
      <c r="U215" s="26"/>
      <c r="V215">
        <v>1</v>
      </c>
      <c r="W215">
        <v>0</v>
      </c>
      <c r="X215" s="26"/>
      <c r="Y215">
        <v>4</v>
      </c>
      <c r="Z215">
        <v>0</v>
      </c>
      <c r="AA215" s="26"/>
      <c r="AB215">
        <v>4</v>
      </c>
      <c r="AC215">
        <v>0</v>
      </c>
      <c r="AD215" s="26"/>
      <c r="AE215">
        <v>4</v>
      </c>
      <c r="AF215">
        <v>0</v>
      </c>
      <c r="AG215">
        <v>4</v>
      </c>
      <c r="AH215">
        <v>0</v>
      </c>
      <c r="AI215" s="26"/>
      <c r="AJ215">
        <v>1</v>
      </c>
      <c r="AK215">
        <v>0</v>
      </c>
      <c r="AL215">
        <v>1</v>
      </c>
      <c r="AM215">
        <v>1</v>
      </c>
      <c r="AN215" s="26"/>
      <c r="AO215">
        <v>0</v>
      </c>
      <c r="AP215" s="26"/>
    </row>
    <row r="216" spans="1:42" ht="12.75">
      <c r="A216">
        <f t="shared" si="11"/>
        <v>15</v>
      </c>
      <c r="B216" s="5">
        <v>5195</v>
      </c>
      <c r="C216" s="5" t="s">
        <v>232</v>
      </c>
      <c r="D216" s="74" t="s">
        <v>233</v>
      </c>
      <c r="E216">
        <v>25</v>
      </c>
      <c r="F216" s="26">
        <v>22</v>
      </c>
      <c r="G216">
        <v>2</v>
      </c>
      <c r="H216" s="8">
        <v>2</v>
      </c>
      <c r="I216" s="26" t="s">
        <v>51</v>
      </c>
      <c r="J216">
        <v>2</v>
      </c>
      <c r="K216">
        <v>2</v>
      </c>
      <c r="L216" s="26" t="s">
        <v>51</v>
      </c>
      <c r="M216">
        <v>1</v>
      </c>
      <c r="N216">
        <v>1</v>
      </c>
      <c r="O216" s="26" t="s">
        <v>51</v>
      </c>
      <c r="P216">
        <v>1</v>
      </c>
      <c r="Q216">
        <v>2</v>
      </c>
      <c r="R216" s="26" t="s">
        <v>51</v>
      </c>
      <c r="S216">
        <v>1</v>
      </c>
      <c r="T216">
        <v>1</v>
      </c>
      <c r="U216" s="26" t="s">
        <v>51</v>
      </c>
      <c r="V216">
        <v>1</v>
      </c>
      <c r="W216">
        <v>1</v>
      </c>
      <c r="X216" s="26" t="s">
        <v>51</v>
      </c>
      <c r="Y216">
        <v>4</v>
      </c>
      <c r="Z216">
        <v>4</v>
      </c>
      <c r="AA216" s="26" t="s">
        <v>51</v>
      </c>
      <c r="AB216">
        <v>4</v>
      </c>
      <c r="AC216">
        <v>0</v>
      </c>
      <c r="AD216" s="26"/>
      <c r="AE216">
        <v>4</v>
      </c>
      <c r="AF216">
        <v>7</v>
      </c>
      <c r="AG216">
        <v>4</v>
      </c>
      <c r="AH216">
        <v>7</v>
      </c>
      <c r="AI216" s="26" t="s">
        <v>51</v>
      </c>
      <c r="AJ216">
        <v>1</v>
      </c>
      <c r="AK216">
        <v>2</v>
      </c>
      <c r="AL216">
        <v>1</v>
      </c>
      <c r="AM216">
        <v>1</v>
      </c>
      <c r="AN216" s="26" t="s">
        <v>51</v>
      </c>
      <c r="AO216">
        <v>9</v>
      </c>
      <c r="AP216" s="26" t="s">
        <v>428</v>
      </c>
    </row>
    <row r="217" spans="1:42" ht="12.75">
      <c r="A217">
        <f t="shared" si="11"/>
        <v>16</v>
      </c>
      <c r="B217" s="5">
        <v>6192</v>
      </c>
      <c r="C217" s="5" t="s">
        <v>232</v>
      </c>
      <c r="D217" s="5" t="s">
        <v>234</v>
      </c>
      <c r="E217">
        <v>32</v>
      </c>
      <c r="F217" s="26">
        <v>45</v>
      </c>
      <c r="G217">
        <v>2</v>
      </c>
      <c r="H217" s="8">
        <v>2</v>
      </c>
      <c r="I217" s="26" t="s">
        <v>51</v>
      </c>
      <c r="J217">
        <v>2</v>
      </c>
      <c r="K217">
        <v>3</v>
      </c>
      <c r="L217" s="26" t="s">
        <v>51</v>
      </c>
      <c r="M217">
        <v>1</v>
      </c>
      <c r="N217">
        <v>1</v>
      </c>
      <c r="O217" s="26" t="s">
        <v>51</v>
      </c>
      <c r="P217">
        <v>1</v>
      </c>
      <c r="Q217">
        <v>0</v>
      </c>
      <c r="R217" s="26"/>
      <c r="S217">
        <v>1</v>
      </c>
      <c r="T217">
        <v>0</v>
      </c>
      <c r="U217" s="26"/>
      <c r="V217">
        <v>1</v>
      </c>
      <c r="W217">
        <v>0</v>
      </c>
      <c r="X217" s="26"/>
      <c r="Y217">
        <v>4</v>
      </c>
      <c r="Z217">
        <v>4</v>
      </c>
      <c r="AA217" s="26" t="s">
        <v>51</v>
      </c>
      <c r="AB217">
        <v>4</v>
      </c>
      <c r="AC217">
        <v>15</v>
      </c>
      <c r="AD217" s="26" t="s">
        <v>51</v>
      </c>
      <c r="AE217">
        <v>4</v>
      </c>
      <c r="AF217">
        <v>7</v>
      </c>
      <c r="AG217">
        <v>4</v>
      </c>
      <c r="AH217">
        <v>7</v>
      </c>
      <c r="AI217" s="26" t="s">
        <v>51</v>
      </c>
      <c r="AJ217">
        <v>1</v>
      </c>
      <c r="AK217">
        <v>2</v>
      </c>
      <c r="AL217">
        <v>1</v>
      </c>
      <c r="AM217">
        <v>1</v>
      </c>
      <c r="AN217" s="26" t="s">
        <v>51</v>
      </c>
      <c r="AO217">
        <v>7</v>
      </c>
      <c r="AP217" s="26" t="s">
        <v>429</v>
      </c>
    </row>
    <row r="218" spans="1:42" ht="12.75">
      <c r="A218">
        <f aca="true" t="shared" si="12" ref="A218:A224">1+A217</f>
        <v>17</v>
      </c>
      <c r="B218" s="5">
        <v>8651</v>
      </c>
      <c r="C218" s="5" t="s">
        <v>232</v>
      </c>
      <c r="D218" s="5" t="s">
        <v>235</v>
      </c>
      <c r="E218">
        <v>31</v>
      </c>
      <c r="F218" s="26">
        <v>32</v>
      </c>
      <c r="G218">
        <v>2</v>
      </c>
      <c r="H218" s="8">
        <v>2</v>
      </c>
      <c r="I218" s="26" t="s">
        <v>51</v>
      </c>
      <c r="J218">
        <v>2</v>
      </c>
      <c r="K218">
        <v>2</v>
      </c>
      <c r="L218" s="26" t="s">
        <v>51</v>
      </c>
      <c r="M218">
        <v>1</v>
      </c>
      <c r="N218">
        <v>1</v>
      </c>
      <c r="O218" s="26" t="s">
        <v>51</v>
      </c>
      <c r="P218">
        <v>1</v>
      </c>
      <c r="Q218">
        <v>2</v>
      </c>
      <c r="R218" s="26" t="s">
        <v>51</v>
      </c>
      <c r="S218">
        <v>1</v>
      </c>
      <c r="T218">
        <v>1</v>
      </c>
      <c r="U218" s="26" t="s">
        <v>51</v>
      </c>
      <c r="V218">
        <v>1</v>
      </c>
      <c r="W218">
        <v>2</v>
      </c>
      <c r="X218" s="26" t="s">
        <v>51</v>
      </c>
      <c r="Y218">
        <v>4</v>
      </c>
      <c r="Z218">
        <v>4</v>
      </c>
      <c r="AA218" s="26" t="s">
        <v>51</v>
      </c>
      <c r="AB218">
        <v>4</v>
      </c>
      <c r="AC218">
        <v>3</v>
      </c>
      <c r="AD218" s="26"/>
      <c r="AE218">
        <v>4</v>
      </c>
      <c r="AF218">
        <v>7</v>
      </c>
      <c r="AG218">
        <v>4</v>
      </c>
      <c r="AH218">
        <v>7</v>
      </c>
      <c r="AI218" s="26" t="s">
        <v>51</v>
      </c>
      <c r="AJ218">
        <v>1</v>
      </c>
      <c r="AK218">
        <v>2</v>
      </c>
      <c r="AL218">
        <v>1</v>
      </c>
      <c r="AM218">
        <v>1</v>
      </c>
      <c r="AN218" s="26" t="s">
        <v>51</v>
      </c>
      <c r="AO218">
        <v>9</v>
      </c>
      <c r="AP218" s="26" t="s">
        <v>428</v>
      </c>
    </row>
    <row r="219" spans="1:42" ht="12.75">
      <c r="A219">
        <f t="shared" si="12"/>
        <v>18</v>
      </c>
      <c r="B219" s="5">
        <v>1708</v>
      </c>
      <c r="C219" s="5" t="s">
        <v>236</v>
      </c>
      <c r="D219" s="5" t="s">
        <v>238</v>
      </c>
      <c r="E219">
        <v>30</v>
      </c>
      <c r="F219" s="26">
        <v>29</v>
      </c>
      <c r="G219">
        <v>2</v>
      </c>
      <c r="H219" s="8">
        <v>2</v>
      </c>
      <c r="I219" s="26" t="s">
        <v>51</v>
      </c>
      <c r="J219">
        <v>2</v>
      </c>
      <c r="K219">
        <v>2</v>
      </c>
      <c r="L219" s="26" t="s">
        <v>51</v>
      </c>
      <c r="M219">
        <v>1</v>
      </c>
      <c r="N219">
        <v>1</v>
      </c>
      <c r="O219" s="26" t="s">
        <v>51</v>
      </c>
      <c r="P219">
        <v>1</v>
      </c>
      <c r="Q219">
        <v>0</v>
      </c>
      <c r="R219" s="26"/>
      <c r="S219">
        <v>1</v>
      </c>
      <c r="T219">
        <v>1</v>
      </c>
      <c r="U219" s="26" t="s">
        <v>51</v>
      </c>
      <c r="V219">
        <v>1</v>
      </c>
      <c r="W219">
        <v>1</v>
      </c>
      <c r="X219" s="26" t="s">
        <v>51</v>
      </c>
      <c r="Y219">
        <v>4</v>
      </c>
      <c r="Z219">
        <v>4</v>
      </c>
      <c r="AA219" s="26" t="s">
        <v>51</v>
      </c>
      <c r="AB219">
        <v>4</v>
      </c>
      <c r="AC219">
        <v>5</v>
      </c>
      <c r="AD219" s="26" t="s">
        <v>51</v>
      </c>
      <c r="AE219">
        <v>4</v>
      </c>
      <c r="AF219">
        <v>7</v>
      </c>
      <c r="AG219">
        <v>4</v>
      </c>
      <c r="AH219">
        <v>4</v>
      </c>
      <c r="AI219" s="26" t="s">
        <v>51</v>
      </c>
      <c r="AJ219">
        <v>1</v>
      </c>
      <c r="AK219">
        <v>2</v>
      </c>
      <c r="AL219">
        <v>1</v>
      </c>
      <c r="AM219">
        <v>1</v>
      </c>
      <c r="AN219" s="26" t="s">
        <v>51</v>
      </c>
      <c r="AO219">
        <v>9</v>
      </c>
      <c r="AP219" s="26" t="s">
        <v>428</v>
      </c>
    </row>
    <row r="220" spans="1:42" ht="12.75">
      <c r="A220">
        <f t="shared" si="12"/>
        <v>19</v>
      </c>
      <c r="B220" s="5">
        <v>5381</v>
      </c>
      <c r="C220" s="5" t="s">
        <v>236</v>
      </c>
      <c r="D220" s="5" t="s">
        <v>239</v>
      </c>
      <c r="E220">
        <v>24</v>
      </c>
      <c r="F220" s="26">
        <v>26</v>
      </c>
      <c r="G220">
        <v>2</v>
      </c>
      <c r="H220" s="8">
        <v>2</v>
      </c>
      <c r="I220" s="26" t="s">
        <v>51</v>
      </c>
      <c r="J220">
        <v>2</v>
      </c>
      <c r="K220">
        <v>2</v>
      </c>
      <c r="L220" s="26" t="s">
        <v>51</v>
      </c>
      <c r="M220">
        <v>1</v>
      </c>
      <c r="N220">
        <v>1</v>
      </c>
      <c r="O220" s="26" t="s">
        <v>51</v>
      </c>
      <c r="P220">
        <v>1</v>
      </c>
      <c r="Q220">
        <v>1</v>
      </c>
      <c r="R220" s="26" t="s">
        <v>51</v>
      </c>
      <c r="S220">
        <v>1</v>
      </c>
      <c r="T220">
        <v>1</v>
      </c>
      <c r="U220" s="26" t="s">
        <v>51</v>
      </c>
      <c r="V220">
        <v>1</v>
      </c>
      <c r="W220">
        <v>0</v>
      </c>
      <c r="X220" s="26"/>
      <c r="Y220">
        <v>4</v>
      </c>
      <c r="Z220">
        <v>4</v>
      </c>
      <c r="AA220" s="26" t="s">
        <v>51</v>
      </c>
      <c r="AB220">
        <v>4</v>
      </c>
      <c r="AC220">
        <v>5</v>
      </c>
      <c r="AD220" s="26" t="s">
        <v>51</v>
      </c>
      <c r="AE220">
        <v>4</v>
      </c>
      <c r="AF220">
        <v>7</v>
      </c>
      <c r="AG220">
        <v>4</v>
      </c>
      <c r="AH220">
        <v>6</v>
      </c>
      <c r="AI220" s="26" t="s">
        <v>51</v>
      </c>
      <c r="AJ220">
        <v>1</v>
      </c>
      <c r="AK220">
        <v>2</v>
      </c>
      <c r="AL220">
        <v>1</v>
      </c>
      <c r="AM220">
        <v>1</v>
      </c>
      <c r="AN220" s="26" t="s">
        <v>51</v>
      </c>
      <c r="AO220">
        <v>9</v>
      </c>
      <c r="AP220" s="26" t="s">
        <v>428</v>
      </c>
    </row>
    <row r="221" spans="1:42" ht="12.75">
      <c r="A221">
        <f t="shared" si="12"/>
        <v>20</v>
      </c>
      <c r="B221" s="5">
        <v>1304</v>
      </c>
      <c r="C221" s="5" t="s">
        <v>385</v>
      </c>
      <c r="D221" s="5" t="s">
        <v>237</v>
      </c>
      <c r="E221">
        <v>23</v>
      </c>
      <c r="F221" s="26">
        <v>27</v>
      </c>
      <c r="G221">
        <v>2</v>
      </c>
      <c r="H221" s="8">
        <v>2</v>
      </c>
      <c r="I221" s="26" t="s">
        <v>51</v>
      </c>
      <c r="J221">
        <v>2</v>
      </c>
      <c r="K221">
        <v>2</v>
      </c>
      <c r="L221" s="26" t="s">
        <v>51</v>
      </c>
      <c r="M221">
        <v>1</v>
      </c>
      <c r="N221">
        <v>1</v>
      </c>
      <c r="O221" s="26" t="s">
        <v>51</v>
      </c>
      <c r="P221">
        <v>1</v>
      </c>
      <c r="Q221">
        <v>1</v>
      </c>
      <c r="R221" s="26" t="s">
        <v>51</v>
      </c>
      <c r="S221">
        <v>1</v>
      </c>
      <c r="T221">
        <v>1</v>
      </c>
      <c r="U221" s="26" t="s">
        <v>51</v>
      </c>
      <c r="V221">
        <v>1</v>
      </c>
      <c r="W221">
        <v>1</v>
      </c>
      <c r="X221" s="26" t="s">
        <v>51</v>
      </c>
      <c r="Y221">
        <v>4</v>
      </c>
      <c r="Z221">
        <v>4</v>
      </c>
      <c r="AA221" s="26" t="s">
        <v>51</v>
      </c>
      <c r="AB221">
        <v>4</v>
      </c>
      <c r="AC221">
        <v>4</v>
      </c>
      <c r="AD221" s="26" t="s">
        <v>51</v>
      </c>
      <c r="AE221">
        <v>4</v>
      </c>
      <c r="AF221">
        <v>7</v>
      </c>
      <c r="AG221">
        <v>4</v>
      </c>
      <c r="AH221">
        <v>5</v>
      </c>
      <c r="AI221" s="26" t="s">
        <v>51</v>
      </c>
      <c r="AJ221">
        <v>1</v>
      </c>
      <c r="AK221">
        <v>2</v>
      </c>
      <c r="AL221">
        <v>1</v>
      </c>
      <c r="AM221">
        <v>1</v>
      </c>
      <c r="AN221" s="26" t="s">
        <v>51</v>
      </c>
      <c r="AO221">
        <v>10</v>
      </c>
      <c r="AP221" s="26" t="s">
        <v>428</v>
      </c>
    </row>
    <row r="222" spans="1:42" ht="12.75">
      <c r="A222">
        <f t="shared" si="12"/>
        <v>21</v>
      </c>
      <c r="B222" s="111">
        <v>3277</v>
      </c>
      <c r="C222" s="111" t="s">
        <v>385</v>
      </c>
      <c r="D222" s="111" t="s">
        <v>216</v>
      </c>
      <c r="E222">
        <v>20</v>
      </c>
      <c r="F222" s="26">
        <v>11</v>
      </c>
      <c r="G222">
        <v>2</v>
      </c>
      <c r="H222" s="8">
        <v>0</v>
      </c>
      <c r="I222" s="26"/>
      <c r="J222">
        <v>2</v>
      </c>
      <c r="K222">
        <v>0</v>
      </c>
      <c r="L222" s="26"/>
      <c r="M222">
        <v>1</v>
      </c>
      <c r="N222">
        <v>1</v>
      </c>
      <c r="O222" s="26" t="s">
        <v>51</v>
      </c>
      <c r="P222">
        <v>1</v>
      </c>
      <c r="Q222">
        <v>0</v>
      </c>
      <c r="R222" s="26"/>
      <c r="S222">
        <v>1</v>
      </c>
      <c r="T222">
        <v>1</v>
      </c>
      <c r="U222" s="26" t="s">
        <v>51</v>
      </c>
      <c r="V222">
        <v>1</v>
      </c>
      <c r="W222">
        <v>0</v>
      </c>
      <c r="X222" s="26"/>
      <c r="Y222">
        <v>4</v>
      </c>
      <c r="Z222">
        <v>0</v>
      </c>
      <c r="AA222" s="26"/>
      <c r="AB222">
        <v>4</v>
      </c>
      <c r="AC222">
        <v>0</v>
      </c>
      <c r="AD222" s="26"/>
      <c r="AE222">
        <v>4</v>
      </c>
      <c r="AF222">
        <v>4</v>
      </c>
      <c r="AG222">
        <v>4</v>
      </c>
      <c r="AH222">
        <v>4</v>
      </c>
      <c r="AI222" s="26" t="s">
        <v>51</v>
      </c>
      <c r="AJ222">
        <v>1</v>
      </c>
      <c r="AK222">
        <v>2</v>
      </c>
      <c r="AL222">
        <v>1</v>
      </c>
      <c r="AM222">
        <v>1</v>
      </c>
      <c r="AN222" s="26" t="s">
        <v>51</v>
      </c>
      <c r="AO222">
        <v>4</v>
      </c>
      <c r="AP222" s="26"/>
    </row>
    <row r="223" spans="1:42" ht="12.75">
      <c r="A223">
        <f t="shared" si="12"/>
        <v>22</v>
      </c>
      <c r="B223" s="5">
        <v>4481</v>
      </c>
      <c r="C223" s="5" t="s">
        <v>385</v>
      </c>
      <c r="D223" s="5" t="s">
        <v>217</v>
      </c>
      <c r="E223">
        <v>15</v>
      </c>
      <c r="F223" s="26">
        <v>17</v>
      </c>
      <c r="G223">
        <v>2</v>
      </c>
      <c r="H223" s="8">
        <v>2</v>
      </c>
      <c r="I223" s="26" t="s">
        <v>51</v>
      </c>
      <c r="J223">
        <v>2</v>
      </c>
      <c r="K223">
        <v>0</v>
      </c>
      <c r="L223" s="26"/>
      <c r="M223">
        <v>1</v>
      </c>
      <c r="N223">
        <v>1</v>
      </c>
      <c r="O223" s="26" t="s">
        <v>51</v>
      </c>
      <c r="P223">
        <v>1</v>
      </c>
      <c r="Q223">
        <v>0</v>
      </c>
      <c r="R223" s="26"/>
      <c r="S223">
        <v>1</v>
      </c>
      <c r="T223">
        <v>1</v>
      </c>
      <c r="U223" s="26" t="s">
        <v>51</v>
      </c>
      <c r="V223">
        <v>1</v>
      </c>
      <c r="W223">
        <v>1</v>
      </c>
      <c r="X223" s="26" t="s">
        <v>51</v>
      </c>
      <c r="Y223">
        <v>4</v>
      </c>
      <c r="Z223">
        <v>4</v>
      </c>
      <c r="AA223" s="26" t="s">
        <v>51</v>
      </c>
      <c r="AB223">
        <v>4</v>
      </c>
      <c r="AC223">
        <v>7</v>
      </c>
      <c r="AD223" s="26" t="s">
        <v>51</v>
      </c>
      <c r="AE223">
        <v>4</v>
      </c>
      <c r="AF223">
        <v>7</v>
      </c>
      <c r="AG223">
        <v>4</v>
      </c>
      <c r="AH223">
        <v>4</v>
      </c>
      <c r="AI223" s="26" t="s">
        <v>51</v>
      </c>
      <c r="AJ223">
        <v>1</v>
      </c>
      <c r="AK223">
        <v>2</v>
      </c>
      <c r="AL223">
        <v>1</v>
      </c>
      <c r="AM223">
        <v>0</v>
      </c>
      <c r="AN223" s="26"/>
      <c r="AO223">
        <v>7</v>
      </c>
      <c r="AP223" s="26"/>
    </row>
    <row r="224" spans="1:42" ht="12.75">
      <c r="A224">
        <f t="shared" si="12"/>
        <v>23</v>
      </c>
      <c r="B224" s="5">
        <v>5612</v>
      </c>
      <c r="C224" s="5" t="s">
        <v>385</v>
      </c>
      <c r="D224" s="5" t="s">
        <v>240</v>
      </c>
      <c r="E224">
        <v>27</v>
      </c>
      <c r="F224" s="26">
        <v>31</v>
      </c>
      <c r="G224">
        <v>2</v>
      </c>
      <c r="H224" s="8">
        <v>1</v>
      </c>
      <c r="I224" s="26"/>
      <c r="J224">
        <v>2</v>
      </c>
      <c r="K224">
        <v>0</v>
      </c>
      <c r="L224" s="26"/>
      <c r="M224">
        <v>1</v>
      </c>
      <c r="N224">
        <v>1</v>
      </c>
      <c r="O224" s="26" t="s">
        <v>51</v>
      </c>
      <c r="P224">
        <v>1</v>
      </c>
      <c r="Q224">
        <v>1</v>
      </c>
      <c r="R224" s="26" t="s">
        <v>51</v>
      </c>
      <c r="S224">
        <v>1</v>
      </c>
      <c r="T224">
        <v>1</v>
      </c>
      <c r="U224" s="26" t="s">
        <v>51</v>
      </c>
      <c r="V224">
        <v>1</v>
      </c>
      <c r="W224">
        <v>1</v>
      </c>
      <c r="X224" s="26" t="s">
        <v>51</v>
      </c>
      <c r="Y224">
        <v>4</v>
      </c>
      <c r="Z224">
        <v>4</v>
      </c>
      <c r="AA224" s="26" t="s">
        <v>51</v>
      </c>
      <c r="AB224">
        <v>4</v>
      </c>
      <c r="AC224">
        <v>14</v>
      </c>
      <c r="AD224" s="26" t="s">
        <v>51</v>
      </c>
      <c r="AE224">
        <v>4</v>
      </c>
      <c r="AF224">
        <v>6</v>
      </c>
      <c r="AG224">
        <v>4</v>
      </c>
      <c r="AH224">
        <v>4</v>
      </c>
      <c r="AI224" s="26" t="s">
        <v>51</v>
      </c>
      <c r="AJ224">
        <v>1</v>
      </c>
      <c r="AK224">
        <v>2</v>
      </c>
      <c r="AL224">
        <v>1</v>
      </c>
      <c r="AM224">
        <v>1</v>
      </c>
      <c r="AN224" s="26" t="s">
        <v>51</v>
      </c>
      <c r="AO224">
        <v>8</v>
      </c>
      <c r="AP224" s="26" t="s">
        <v>429</v>
      </c>
    </row>
    <row r="225" spans="2:42" ht="12.75">
      <c r="B225" s="5"/>
      <c r="C225" s="5"/>
      <c r="D225" s="5"/>
      <c r="E225" s="4">
        <f>SUM(E202:E224)</f>
        <v>659</v>
      </c>
      <c r="F225" s="27">
        <f aca="true" t="shared" si="13" ref="F225:Z225">SUM(F202:F224)</f>
        <v>636</v>
      </c>
      <c r="G225" s="4">
        <f t="shared" si="13"/>
        <v>46</v>
      </c>
      <c r="H225" s="4">
        <f t="shared" si="13"/>
        <v>34</v>
      </c>
      <c r="I225" s="27"/>
      <c r="J225" s="4">
        <f t="shared" si="13"/>
        <v>46</v>
      </c>
      <c r="K225" s="4">
        <f t="shared" si="13"/>
        <v>26</v>
      </c>
      <c r="L225" s="27"/>
      <c r="M225" s="4">
        <f t="shared" si="13"/>
        <v>23</v>
      </c>
      <c r="N225" s="4">
        <f t="shared" si="13"/>
        <v>16</v>
      </c>
      <c r="O225" s="27"/>
      <c r="P225" s="4">
        <f t="shared" si="13"/>
        <v>23</v>
      </c>
      <c r="Q225" s="4">
        <f t="shared" si="13"/>
        <v>19</v>
      </c>
      <c r="R225" s="27"/>
      <c r="S225" s="4">
        <f t="shared" si="13"/>
        <v>23</v>
      </c>
      <c r="T225" s="4">
        <f t="shared" si="13"/>
        <v>16</v>
      </c>
      <c r="U225" s="27"/>
      <c r="V225" s="4">
        <f t="shared" si="13"/>
        <v>23</v>
      </c>
      <c r="W225" s="4">
        <f t="shared" si="13"/>
        <v>14</v>
      </c>
      <c r="X225" s="27"/>
      <c r="Y225" s="4">
        <f t="shared" si="13"/>
        <v>92</v>
      </c>
      <c r="Z225" s="4">
        <f t="shared" si="13"/>
        <v>67</v>
      </c>
      <c r="AA225" s="27"/>
      <c r="AB225" s="4">
        <f>SUM(AB202:AB224)</f>
        <v>92</v>
      </c>
      <c r="AC225" s="4">
        <f>SUM(AC202:AC224)</f>
        <v>98</v>
      </c>
      <c r="AD225" s="27"/>
      <c r="AE225" s="4">
        <f>SUM(AE202:AE224)</f>
        <v>92</v>
      </c>
      <c r="AF225" s="4">
        <f>SUM(AF202:AF224)</f>
        <v>126</v>
      </c>
      <c r="AG225" s="4">
        <f>SUM(AG202:AG224)</f>
        <v>92</v>
      </c>
      <c r="AH225" s="4">
        <f>SUM(AH202:AH224)</f>
        <v>114</v>
      </c>
      <c r="AI225" s="27"/>
      <c r="AJ225" s="4">
        <f>SUM(AJ202:AJ224)</f>
        <v>23</v>
      </c>
      <c r="AK225" s="4">
        <f>SUM(AK202:AK224)</f>
        <v>37</v>
      </c>
      <c r="AL225" s="4">
        <f>SUM(AL202:AL224)</f>
        <v>23</v>
      </c>
      <c r="AM225" s="4">
        <f>SUM(AM202:AM224)</f>
        <v>18</v>
      </c>
      <c r="AN225" s="27"/>
      <c r="AO225" s="4">
        <f>SUM(AO202:AO224)</f>
        <v>149</v>
      </c>
      <c r="AP225" s="27"/>
    </row>
    <row r="226" spans="2:42" ht="12.75">
      <c r="B226" s="5"/>
      <c r="C226" s="5"/>
      <c r="D226" s="5"/>
      <c r="E226" s="8"/>
      <c r="F226" s="26"/>
      <c r="G226" s="8"/>
      <c r="H226" s="8"/>
      <c r="I226" s="26"/>
      <c r="J226" s="8"/>
      <c r="K226" s="8"/>
      <c r="L226" s="26"/>
      <c r="M226" s="8"/>
      <c r="N226" s="8"/>
      <c r="O226" s="26"/>
      <c r="P226" s="8"/>
      <c r="Q226" s="8"/>
      <c r="R226" s="26"/>
      <c r="S226" s="8"/>
      <c r="T226" s="8"/>
      <c r="U226" s="26"/>
      <c r="V226" s="8"/>
      <c r="W226" s="8"/>
      <c r="X226" s="26"/>
      <c r="Y226" s="8"/>
      <c r="Z226" s="8"/>
      <c r="AA226" s="26"/>
      <c r="AB226" s="8"/>
      <c r="AC226" s="8"/>
      <c r="AD226" s="26"/>
      <c r="AE226" s="8"/>
      <c r="AF226" s="8"/>
      <c r="AG226" s="8"/>
      <c r="AI226" s="26"/>
      <c r="AJ226" s="8"/>
      <c r="AK226" s="8"/>
      <c r="AL226" s="8"/>
      <c r="AM226" s="8"/>
      <c r="AN226" s="26"/>
      <c r="AO226" s="8"/>
      <c r="AP226" s="26"/>
    </row>
    <row r="227" spans="1:42" ht="12.75">
      <c r="A227">
        <v>1</v>
      </c>
      <c r="B227" s="5">
        <v>1968</v>
      </c>
      <c r="C227" s="5" t="s">
        <v>241</v>
      </c>
      <c r="D227" s="5" t="s">
        <v>242</v>
      </c>
      <c r="E227">
        <v>40</v>
      </c>
      <c r="F227" s="26">
        <v>45</v>
      </c>
      <c r="G227">
        <v>2</v>
      </c>
      <c r="H227" s="8">
        <v>2</v>
      </c>
      <c r="I227" s="26" t="s">
        <v>51</v>
      </c>
      <c r="J227">
        <v>2</v>
      </c>
      <c r="K227">
        <v>0</v>
      </c>
      <c r="L227" s="26"/>
      <c r="M227">
        <v>1</v>
      </c>
      <c r="N227">
        <v>1</v>
      </c>
      <c r="O227" s="26" t="s">
        <v>51</v>
      </c>
      <c r="P227">
        <v>1</v>
      </c>
      <c r="Q227">
        <v>0</v>
      </c>
      <c r="R227" s="26"/>
      <c r="S227">
        <v>1</v>
      </c>
      <c r="T227">
        <v>1</v>
      </c>
      <c r="U227" s="26" t="s">
        <v>51</v>
      </c>
      <c r="V227">
        <v>1</v>
      </c>
      <c r="W227">
        <v>1</v>
      </c>
      <c r="X227" s="26" t="s">
        <v>51</v>
      </c>
      <c r="Y227">
        <v>4</v>
      </c>
      <c r="Z227">
        <v>4</v>
      </c>
      <c r="AA227" s="26" t="s">
        <v>51</v>
      </c>
      <c r="AB227">
        <v>4</v>
      </c>
      <c r="AC227">
        <v>1</v>
      </c>
      <c r="AD227" s="26"/>
      <c r="AE227">
        <v>4</v>
      </c>
      <c r="AF227">
        <v>5</v>
      </c>
      <c r="AG227">
        <v>4</v>
      </c>
      <c r="AH227">
        <v>5</v>
      </c>
      <c r="AI227" s="26" t="s">
        <v>51</v>
      </c>
      <c r="AJ227">
        <v>1</v>
      </c>
      <c r="AK227">
        <v>1</v>
      </c>
      <c r="AL227">
        <v>1</v>
      </c>
      <c r="AM227">
        <v>1</v>
      </c>
      <c r="AN227" s="26" t="s">
        <v>51</v>
      </c>
      <c r="AO227">
        <v>7</v>
      </c>
      <c r="AP227" s="26" t="s">
        <v>429</v>
      </c>
    </row>
    <row r="228" spans="1:42" ht="12.75">
      <c r="A228">
        <f aca="true" t="shared" si="14" ref="A228:A259">1+A227</f>
        <v>2</v>
      </c>
      <c r="B228" s="5">
        <v>3415</v>
      </c>
      <c r="C228" s="5" t="s">
        <v>241</v>
      </c>
      <c r="D228" s="5" t="s">
        <v>243</v>
      </c>
      <c r="E228">
        <v>20</v>
      </c>
      <c r="F228" s="26">
        <v>20</v>
      </c>
      <c r="G228">
        <v>2</v>
      </c>
      <c r="H228" s="8">
        <v>2</v>
      </c>
      <c r="I228" s="26" t="s">
        <v>51</v>
      </c>
      <c r="J228">
        <v>2</v>
      </c>
      <c r="K228">
        <v>2</v>
      </c>
      <c r="L228" s="26" t="s">
        <v>51</v>
      </c>
      <c r="M228">
        <v>1</v>
      </c>
      <c r="N228">
        <v>1</v>
      </c>
      <c r="O228" s="26" t="s">
        <v>51</v>
      </c>
      <c r="P228">
        <v>1</v>
      </c>
      <c r="Q228">
        <v>0</v>
      </c>
      <c r="R228" s="26"/>
      <c r="S228">
        <v>1</v>
      </c>
      <c r="T228">
        <v>1</v>
      </c>
      <c r="U228" s="26" t="s">
        <v>51</v>
      </c>
      <c r="V228">
        <v>1</v>
      </c>
      <c r="W228">
        <v>1</v>
      </c>
      <c r="X228" s="26" t="s">
        <v>51</v>
      </c>
      <c r="Y228">
        <v>4</v>
      </c>
      <c r="Z228">
        <v>4</v>
      </c>
      <c r="AA228" s="26" t="s">
        <v>51</v>
      </c>
      <c r="AB228">
        <v>4</v>
      </c>
      <c r="AC228">
        <v>1</v>
      </c>
      <c r="AD228" s="26"/>
      <c r="AE228">
        <v>4</v>
      </c>
      <c r="AF228">
        <v>4</v>
      </c>
      <c r="AG228">
        <v>4</v>
      </c>
      <c r="AH228">
        <v>7</v>
      </c>
      <c r="AI228" s="26" t="s">
        <v>51</v>
      </c>
      <c r="AJ228">
        <v>1</v>
      </c>
      <c r="AK228">
        <v>2</v>
      </c>
      <c r="AL228">
        <v>1</v>
      </c>
      <c r="AM228">
        <v>1</v>
      </c>
      <c r="AN228" s="26" t="s">
        <v>51</v>
      </c>
      <c r="AO228">
        <v>8</v>
      </c>
      <c r="AP228" s="26" t="s">
        <v>429</v>
      </c>
    </row>
    <row r="229" spans="1:42" ht="12.75">
      <c r="A229">
        <f t="shared" si="14"/>
        <v>3</v>
      </c>
      <c r="B229" s="5">
        <v>5815</v>
      </c>
      <c r="C229" s="5" t="s">
        <v>241</v>
      </c>
      <c r="D229" s="5" t="s">
        <v>244</v>
      </c>
      <c r="E229">
        <v>20</v>
      </c>
      <c r="F229" s="26">
        <v>22</v>
      </c>
      <c r="G229">
        <v>2</v>
      </c>
      <c r="H229" s="8">
        <v>2</v>
      </c>
      <c r="I229" s="26" t="s">
        <v>51</v>
      </c>
      <c r="J229">
        <v>2</v>
      </c>
      <c r="K229">
        <v>2</v>
      </c>
      <c r="L229" s="26" t="s">
        <v>51</v>
      </c>
      <c r="M229">
        <v>1</v>
      </c>
      <c r="N229">
        <v>1</v>
      </c>
      <c r="O229" s="26" t="s">
        <v>51</v>
      </c>
      <c r="P229">
        <v>1</v>
      </c>
      <c r="Q229">
        <v>1</v>
      </c>
      <c r="R229" s="26" t="s">
        <v>51</v>
      </c>
      <c r="S229">
        <v>1</v>
      </c>
      <c r="T229">
        <v>1</v>
      </c>
      <c r="U229" s="26" t="s">
        <v>51</v>
      </c>
      <c r="V229">
        <v>1</v>
      </c>
      <c r="W229">
        <v>1</v>
      </c>
      <c r="X229" s="26" t="s">
        <v>51</v>
      </c>
      <c r="Y229">
        <v>4</v>
      </c>
      <c r="Z229">
        <v>4</v>
      </c>
      <c r="AA229" s="26" t="s">
        <v>51</v>
      </c>
      <c r="AB229">
        <v>4</v>
      </c>
      <c r="AC229">
        <v>9</v>
      </c>
      <c r="AD229" s="26" t="s">
        <v>51</v>
      </c>
      <c r="AE229">
        <v>4</v>
      </c>
      <c r="AF229">
        <v>5</v>
      </c>
      <c r="AG229">
        <v>4</v>
      </c>
      <c r="AH229">
        <v>4</v>
      </c>
      <c r="AI229" s="26" t="s">
        <v>51</v>
      </c>
      <c r="AJ229">
        <v>1</v>
      </c>
      <c r="AK229">
        <v>2</v>
      </c>
      <c r="AL229">
        <v>1</v>
      </c>
      <c r="AM229">
        <v>1</v>
      </c>
      <c r="AN229" s="26" t="s">
        <v>51</v>
      </c>
      <c r="AO229">
        <v>10</v>
      </c>
      <c r="AP229" s="26" t="s">
        <v>428</v>
      </c>
    </row>
    <row r="230" spans="1:42" ht="12.75">
      <c r="A230">
        <f t="shared" si="14"/>
        <v>4</v>
      </c>
      <c r="B230" s="5">
        <v>8766</v>
      </c>
      <c r="C230" s="5" t="s">
        <v>241</v>
      </c>
      <c r="D230" s="5" t="s">
        <v>245</v>
      </c>
      <c r="E230">
        <v>20</v>
      </c>
      <c r="F230" s="26">
        <v>15</v>
      </c>
      <c r="G230">
        <v>2</v>
      </c>
      <c r="H230" s="8">
        <v>0</v>
      </c>
      <c r="I230" s="26"/>
      <c r="J230">
        <v>2</v>
      </c>
      <c r="K230">
        <v>0</v>
      </c>
      <c r="L230" s="26"/>
      <c r="M230">
        <v>1</v>
      </c>
      <c r="N230">
        <v>0</v>
      </c>
      <c r="O230" s="26"/>
      <c r="P230">
        <v>1</v>
      </c>
      <c r="Q230">
        <v>0</v>
      </c>
      <c r="R230" s="26"/>
      <c r="S230">
        <v>1</v>
      </c>
      <c r="T230">
        <v>0</v>
      </c>
      <c r="U230" s="26"/>
      <c r="V230">
        <v>1</v>
      </c>
      <c r="W230">
        <v>0</v>
      </c>
      <c r="X230" s="26"/>
      <c r="Y230">
        <v>4</v>
      </c>
      <c r="Z230">
        <v>3</v>
      </c>
      <c r="AA230" s="26"/>
      <c r="AB230">
        <v>4</v>
      </c>
      <c r="AC230">
        <v>0</v>
      </c>
      <c r="AD230" s="26"/>
      <c r="AE230">
        <v>4</v>
      </c>
      <c r="AF230">
        <v>4</v>
      </c>
      <c r="AG230">
        <v>4</v>
      </c>
      <c r="AH230">
        <v>4</v>
      </c>
      <c r="AI230" s="26" t="s">
        <v>51</v>
      </c>
      <c r="AJ230">
        <v>1</v>
      </c>
      <c r="AK230">
        <v>2</v>
      </c>
      <c r="AL230">
        <v>1</v>
      </c>
      <c r="AM230">
        <v>1</v>
      </c>
      <c r="AN230" s="26" t="s">
        <v>51</v>
      </c>
      <c r="AO230">
        <v>2</v>
      </c>
      <c r="AP230" s="26"/>
    </row>
    <row r="231" spans="1:42" ht="12.75">
      <c r="A231">
        <f t="shared" si="14"/>
        <v>5</v>
      </c>
      <c r="B231" s="113">
        <v>3877</v>
      </c>
      <c r="C231" s="113" t="s">
        <v>246</v>
      </c>
      <c r="D231" s="139" t="s">
        <v>424</v>
      </c>
      <c r="E231">
        <v>21</v>
      </c>
      <c r="F231" s="26">
        <v>21</v>
      </c>
      <c r="G231">
        <v>2</v>
      </c>
      <c r="H231" s="8">
        <v>0</v>
      </c>
      <c r="I231" s="26"/>
      <c r="J231">
        <v>2</v>
      </c>
      <c r="K231">
        <v>0</v>
      </c>
      <c r="L231" s="26"/>
      <c r="M231">
        <v>1</v>
      </c>
      <c r="N231">
        <v>0</v>
      </c>
      <c r="O231" s="26"/>
      <c r="P231">
        <v>1</v>
      </c>
      <c r="Q231">
        <v>0</v>
      </c>
      <c r="R231" s="26"/>
      <c r="S231">
        <v>1</v>
      </c>
      <c r="T231">
        <v>0</v>
      </c>
      <c r="U231" s="26"/>
      <c r="V231">
        <v>1</v>
      </c>
      <c r="W231">
        <v>0</v>
      </c>
      <c r="X231" s="26"/>
      <c r="Y231">
        <v>4</v>
      </c>
      <c r="Z231">
        <v>0</v>
      </c>
      <c r="AA231" s="26"/>
      <c r="AB231">
        <v>4</v>
      </c>
      <c r="AC231">
        <v>0</v>
      </c>
      <c r="AD231" s="26"/>
      <c r="AE231">
        <v>4</v>
      </c>
      <c r="AF231">
        <v>0</v>
      </c>
      <c r="AG231">
        <v>4</v>
      </c>
      <c r="AH231">
        <v>0</v>
      </c>
      <c r="AI231" s="26"/>
      <c r="AJ231">
        <v>1</v>
      </c>
      <c r="AK231">
        <v>0</v>
      </c>
      <c r="AL231">
        <v>1</v>
      </c>
      <c r="AM231">
        <v>1</v>
      </c>
      <c r="AN231" s="26"/>
      <c r="AO231">
        <v>0</v>
      </c>
      <c r="AP231" s="26"/>
    </row>
    <row r="232" spans="1:42" ht="12.75">
      <c r="A232">
        <f t="shared" si="14"/>
        <v>6</v>
      </c>
      <c r="B232" s="5">
        <v>6251</v>
      </c>
      <c r="C232" s="5" t="s">
        <v>246</v>
      </c>
      <c r="D232" s="5" t="s">
        <v>247</v>
      </c>
      <c r="E232">
        <v>9</v>
      </c>
      <c r="F232" s="26">
        <v>20</v>
      </c>
      <c r="G232">
        <v>2</v>
      </c>
      <c r="H232" s="8">
        <v>2</v>
      </c>
      <c r="I232" s="26" t="s">
        <v>51</v>
      </c>
      <c r="J232">
        <v>2</v>
      </c>
      <c r="K232">
        <v>0</v>
      </c>
      <c r="L232" s="26"/>
      <c r="M232">
        <v>1</v>
      </c>
      <c r="N232">
        <v>0</v>
      </c>
      <c r="O232" s="26"/>
      <c r="P232">
        <v>1</v>
      </c>
      <c r="Q232">
        <v>0</v>
      </c>
      <c r="R232" s="26"/>
      <c r="S232">
        <v>1</v>
      </c>
      <c r="T232">
        <v>1</v>
      </c>
      <c r="U232" s="26" t="s">
        <v>51</v>
      </c>
      <c r="V232">
        <v>1</v>
      </c>
      <c r="W232">
        <v>1</v>
      </c>
      <c r="X232" s="26" t="s">
        <v>51</v>
      </c>
      <c r="Y232">
        <v>4</v>
      </c>
      <c r="Z232">
        <v>4</v>
      </c>
      <c r="AA232" s="26" t="s">
        <v>51</v>
      </c>
      <c r="AB232">
        <v>4</v>
      </c>
      <c r="AC232">
        <v>3</v>
      </c>
      <c r="AD232" s="26"/>
      <c r="AE232">
        <v>4</v>
      </c>
      <c r="AF232">
        <v>4</v>
      </c>
      <c r="AG232">
        <v>4</v>
      </c>
      <c r="AH232">
        <v>5</v>
      </c>
      <c r="AI232" s="26" t="s">
        <v>51</v>
      </c>
      <c r="AJ232">
        <v>1</v>
      </c>
      <c r="AK232">
        <v>1</v>
      </c>
      <c r="AL232">
        <v>1</v>
      </c>
      <c r="AM232">
        <v>1</v>
      </c>
      <c r="AN232" s="26" t="s">
        <v>51</v>
      </c>
      <c r="AO232">
        <v>6</v>
      </c>
      <c r="AP232" s="26" t="s">
        <v>427</v>
      </c>
    </row>
    <row r="233" spans="1:42" ht="12.75">
      <c r="A233">
        <f t="shared" si="14"/>
        <v>7</v>
      </c>
      <c r="B233" s="5">
        <v>7691</v>
      </c>
      <c r="C233" s="5" t="s">
        <v>246</v>
      </c>
      <c r="D233" s="5" t="s">
        <v>248</v>
      </c>
      <c r="E233">
        <v>20</v>
      </c>
      <c r="F233" s="26">
        <v>20</v>
      </c>
      <c r="G233">
        <v>2</v>
      </c>
      <c r="H233" s="8">
        <v>0</v>
      </c>
      <c r="I233" s="26"/>
      <c r="J233">
        <v>2</v>
      </c>
      <c r="K233">
        <v>0</v>
      </c>
      <c r="L233" s="26"/>
      <c r="M233">
        <v>1</v>
      </c>
      <c r="N233">
        <v>0</v>
      </c>
      <c r="O233" s="26"/>
      <c r="P233">
        <v>1</v>
      </c>
      <c r="Q233">
        <v>0</v>
      </c>
      <c r="R233" s="26"/>
      <c r="S233">
        <v>1</v>
      </c>
      <c r="T233">
        <v>1</v>
      </c>
      <c r="U233" s="26" t="s">
        <v>51</v>
      </c>
      <c r="V233">
        <v>1</v>
      </c>
      <c r="W233">
        <v>0</v>
      </c>
      <c r="X233" s="26"/>
      <c r="Y233">
        <v>4</v>
      </c>
      <c r="Z233">
        <v>4</v>
      </c>
      <c r="AA233" s="26" t="s">
        <v>51</v>
      </c>
      <c r="AB233">
        <v>4</v>
      </c>
      <c r="AC233">
        <v>4</v>
      </c>
      <c r="AD233" s="26" t="s">
        <v>51</v>
      </c>
      <c r="AE233">
        <v>4</v>
      </c>
      <c r="AF233">
        <v>5</v>
      </c>
      <c r="AG233">
        <v>4</v>
      </c>
      <c r="AH233">
        <v>5</v>
      </c>
      <c r="AI233" s="26" t="s">
        <v>51</v>
      </c>
      <c r="AJ233">
        <v>1</v>
      </c>
      <c r="AK233">
        <v>2</v>
      </c>
      <c r="AL233">
        <v>1</v>
      </c>
      <c r="AM233">
        <v>1</v>
      </c>
      <c r="AN233" s="26" t="s">
        <v>51</v>
      </c>
      <c r="AO233">
        <v>5</v>
      </c>
      <c r="AP233" s="26" t="s">
        <v>427</v>
      </c>
    </row>
    <row r="234" spans="1:42" ht="12.75">
      <c r="A234">
        <f t="shared" si="14"/>
        <v>8</v>
      </c>
      <c r="B234" s="5">
        <v>7885</v>
      </c>
      <c r="C234" s="5" t="s">
        <v>246</v>
      </c>
      <c r="D234" s="5" t="s">
        <v>249</v>
      </c>
      <c r="E234">
        <v>34</v>
      </c>
      <c r="F234" s="26">
        <v>24</v>
      </c>
      <c r="G234">
        <v>2</v>
      </c>
      <c r="H234" s="8">
        <v>2</v>
      </c>
      <c r="I234" s="26" t="s">
        <v>51</v>
      </c>
      <c r="J234">
        <v>2</v>
      </c>
      <c r="K234">
        <v>0</v>
      </c>
      <c r="L234" s="26"/>
      <c r="M234">
        <v>1</v>
      </c>
      <c r="N234">
        <v>1</v>
      </c>
      <c r="O234" s="26" t="s">
        <v>51</v>
      </c>
      <c r="P234">
        <v>1</v>
      </c>
      <c r="Q234">
        <v>0</v>
      </c>
      <c r="R234" s="26"/>
      <c r="S234">
        <v>1</v>
      </c>
      <c r="T234">
        <v>1</v>
      </c>
      <c r="U234" s="26" t="s">
        <v>51</v>
      </c>
      <c r="V234">
        <v>1</v>
      </c>
      <c r="W234">
        <v>1</v>
      </c>
      <c r="X234" s="26" t="s">
        <v>51</v>
      </c>
      <c r="Y234">
        <v>4</v>
      </c>
      <c r="Z234">
        <v>4</v>
      </c>
      <c r="AA234" s="26" t="s">
        <v>51</v>
      </c>
      <c r="AB234">
        <v>4</v>
      </c>
      <c r="AC234">
        <v>1</v>
      </c>
      <c r="AD234" s="26"/>
      <c r="AE234">
        <v>4</v>
      </c>
      <c r="AF234">
        <v>5</v>
      </c>
      <c r="AG234">
        <v>4</v>
      </c>
      <c r="AH234">
        <v>5</v>
      </c>
      <c r="AI234" s="26" t="s">
        <v>51</v>
      </c>
      <c r="AJ234">
        <v>1</v>
      </c>
      <c r="AK234">
        <v>2</v>
      </c>
      <c r="AL234">
        <v>1</v>
      </c>
      <c r="AM234">
        <v>1</v>
      </c>
      <c r="AN234" s="26" t="s">
        <v>51</v>
      </c>
      <c r="AO234">
        <v>7</v>
      </c>
      <c r="AP234" s="26" t="s">
        <v>429</v>
      </c>
    </row>
    <row r="235" spans="1:42" ht="12.75">
      <c r="A235">
        <f t="shared" si="14"/>
        <v>9</v>
      </c>
      <c r="B235" s="123">
        <v>8466</v>
      </c>
      <c r="C235" s="123" t="s">
        <v>246</v>
      </c>
      <c r="D235" s="123" t="s">
        <v>250</v>
      </c>
      <c r="E235">
        <v>10</v>
      </c>
      <c r="F235" s="26">
        <v>0</v>
      </c>
      <c r="G235">
        <v>2</v>
      </c>
      <c r="H235">
        <v>0</v>
      </c>
      <c r="I235" s="26"/>
      <c r="J235">
        <v>2</v>
      </c>
      <c r="K235">
        <v>0</v>
      </c>
      <c r="L235" s="26"/>
      <c r="M235">
        <v>1</v>
      </c>
      <c r="N235">
        <v>0</v>
      </c>
      <c r="O235" s="26"/>
      <c r="P235">
        <v>1</v>
      </c>
      <c r="Q235">
        <v>0</v>
      </c>
      <c r="R235" s="26"/>
      <c r="S235">
        <v>1</v>
      </c>
      <c r="T235">
        <v>0</v>
      </c>
      <c r="U235" s="26"/>
      <c r="V235">
        <v>1</v>
      </c>
      <c r="W235">
        <v>0</v>
      </c>
      <c r="X235" s="26"/>
      <c r="Y235">
        <v>4</v>
      </c>
      <c r="Z235">
        <v>0</v>
      </c>
      <c r="AA235" s="26"/>
      <c r="AB235">
        <v>4</v>
      </c>
      <c r="AC235">
        <v>0</v>
      </c>
      <c r="AD235" s="26"/>
      <c r="AE235">
        <v>4</v>
      </c>
      <c r="AF235">
        <v>4</v>
      </c>
      <c r="AG235">
        <v>4</v>
      </c>
      <c r="AH235">
        <v>0</v>
      </c>
      <c r="AI235" s="26"/>
      <c r="AJ235">
        <v>1</v>
      </c>
      <c r="AK235">
        <v>0</v>
      </c>
      <c r="AL235">
        <v>1</v>
      </c>
      <c r="AM235">
        <v>0</v>
      </c>
      <c r="AN235" s="26"/>
      <c r="AO235" s="88">
        <v>0</v>
      </c>
      <c r="AP235" s="26"/>
    </row>
    <row r="236" spans="1:42" ht="12.75">
      <c r="A236">
        <f t="shared" si="14"/>
        <v>10</v>
      </c>
      <c r="B236" s="5">
        <v>8531</v>
      </c>
      <c r="C236" s="5" t="s">
        <v>246</v>
      </c>
      <c r="D236" s="5" t="s">
        <v>251</v>
      </c>
      <c r="E236">
        <v>26</v>
      </c>
      <c r="F236" s="26">
        <v>28</v>
      </c>
      <c r="G236">
        <v>2</v>
      </c>
      <c r="H236" s="8">
        <v>2</v>
      </c>
      <c r="I236" s="26" t="s">
        <v>51</v>
      </c>
      <c r="J236">
        <v>2</v>
      </c>
      <c r="K236">
        <v>2</v>
      </c>
      <c r="L236" s="26" t="s">
        <v>51</v>
      </c>
      <c r="M236">
        <v>1</v>
      </c>
      <c r="N236">
        <v>0</v>
      </c>
      <c r="O236" s="26"/>
      <c r="P236">
        <v>1</v>
      </c>
      <c r="Q236">
        <v>0</v>
      </c>
      <c r="R236" s="26"/>
      <c r="S236">
        <v>1</v>
      </c>
      <c r="T236">
        <v>1</v>
      </c>
      <c r="U236" s="26" t="s">
        <v>51</v>
      </c>
      <c r="V236">
        <v>1</v>
      </c>
      <c r="W236">
        <v>0</v>
      </c>
      <c r="X236" s="26"/>
      <c r="Y236">
        <v>4</v>
      </c>
      <c r="Z236">
        <v>4</v>
      </c>
      <c r="AA236" s="26" t="s">
        <v>51</v>
      </c>
      <c r="AB236">
        <v>4</v>
      </c>
      <c r="AC236">
        <v>2</v>
      </c>
      <c r="AD236" s="26"/>
      <c r="AE236">
        <v>4</v>
      </c>
      <c r="AF236">
        <v>4</v>
      </c>
      <c r="AG236">
        <v>4</v>
      </c>
      <c r="AH236">
        <v>4</v>
      </c>
      <c r="AI236" s="26" t="s">
        <v>51</v>
      </c>
      <c r="AJ236">
        <v>1</v>
      </c>
      <c r="AK236">
        <v>1</v>
      </c>
      <c r="AL236">
        <v>1</v>
      </c>
      <c r="AM236">
        <v>1</v>
      </c>
      <c r="AN236" s="26" t="s">
        <v>51</v>
      </c>
      <c r="AO236">
        <v>6</v>
      </c>
      <c r="AP236" s="26" t="s">
        <v>427</v>
      </c>
    </row>
    <row r="237" spans="1:42" ht="12.75">
      <c r="A237">
        <f t="shared" si="14"/>
        <v>11</v>
      </c>
      <c r="B237" s="5">
        <v>711</v>
      </c>
      <c r="C237" s="5" t="s">
        <v>252</v>
      </c>
      <c r="D237" s="5" t="s">
        <v>253</v>
      </c>
      <c r="E237">
        <v>28</v>
      </c>
      <c r="F237" s="26">
        <v>16</v>
      </c>
      <c r="G237">
        <v>2</v>
      </c>
      <c r="H237" s="8">
        <v>2</v>
      </c>
      <c r="I237" s="26" t="s">
        <v>51</v>
      </c>
      <c r="J237">
        <v>2</v>
      </c>
      <c r="K237">
        <v>0</v>
      </c>
      <c r="L237" s="26"/>
      <c r="M237">
        <v>1</v>
      </c>
      <c r="N237">
        <v>0</v>
      </c>
      <c r="O237" s="26"/>
      <c r="P237">
        <v>1</v>
      </c>
      <c r="Q237">
        <v>0</v>
      </c>
      <c r="R237" s="26"/>
      <c r="S237">
        <v>1</v>
      </c>
      <c r="T237">
        <v>1</v>
      </c>
      <c r="U237" s="26" t="s">
        <v>51</v>
      </c>
      <c r="V237">
        <v>1</v>
      </c>
      <c r="W237">
        <v>0</v>
      </c>
      <c r="X237" s="26"/>
      <c r="Y237">
        <v>4</v>
      </c>
      <c r="Z237">
        <v>1</v>
      </c>
      <c r="AA237" s="26"/>
      <c r="AB237">
        <v>4</v>
      </c>
      <c r="AC237">
        <v>0</v>
      </c>
      <c r="AD237" s="26"/>
      <c r="AE237">
        <v>4</v>
      </c>
      <c r="AF237">
        <v>7</v>
      </c>
      <c r="AG237">
        <v>4</v>
      </c>
      <c r="AH237">
        <v>6</v>
      </c>
      <c r="AI237" s="26" t="s">
        <v>51</v>
      </c>
      <c r="AJ237">
        <v>1</v>
      </c>
      <c r="AK237">
        <v>1</v>
      </c>
      <c r="AL237">
        <v>1</v>
      </c>
      <c r="AM237">
        <v>1</v>
      </c>
      <c r="AN237" s="26" t="s">
        <v>51</v>
      </c>
      <c r="AO237">
        <v>4</v>
      </c>
      <c r="AP237" s="26"/>
    </row>
    <row r="238" spans="1:42" ht="12.75">
      <c r="A238">
        <f t="shared" si="14"/>
        <v>12</v>
      </c>
      <c r="B238" s="5">
        <v>6461</v>
      </c>
      <c r="C238" s="5" t="s">
        <v>252</v>
      </c>
      <c r="D238" s="5" t="s">
        <v>254</v>
      </c>
      <c r="E238">
        <v>26</v>
      </c>
      <c r="F238" s="26">
        <v>32</v>
      </c>
      <c r="G238">
        <v>2</v>
      </c>
      <c r="H238" s="8">
        <v>2</v>
      </c>
      <c r="I238" s="26" t="s">
        <v>51</v>
      </c>
      <c r="J238">
        <v>2</v>
      </c>
      <c r="K238">
        <v>0</v>
      </c>
      <c r="L238" s="26"/>
      <c r="M238">
        <v>1</v>
      </c>
      <c r="N238">
        <v>0</v>
      </c>
      <c r="O238" s="26"/>
      <c r="P238">
        <v>1</v>
      </c>
      <c r="Q238">
        <v>0</v>
      </c>
      <c r="R238" s="26"/>
      <c r="S238">
        <v>1</v>
      </c>
      <c r="T238">
        <v>1</v>
      </c>
      <c r="U238" s="26" t="s">
        <v>51</v>
      </c>
      <c r="V238">
        <v>1</v>
      </c>
      <c r="W238">
        <v>1</v>
      </c>
      <c r="X238" s="26" t="s">
        <v>51</v>
      </c>
      <c r="Y238">
        <v>4</v>
      </c>
      <c r="Z238">
        <v>4</v>
      </c>
      <c r="AA238" s="26" t="s">
        <v>51</v>
      </c>
      <c r="AB238">
        <v>4</v>
      </c>
      <c r="AC238">
        <v>9</v>
      </c>
      <c r="AD238" s="26" t="s">
        <v>51</v>
      </c>
      <c r="AE238">
        <v>4</v>
      </c>
      <c r="AF238">
        <v>4</v>
      </c>
      <c r="AG238">
        <v>4</v>
      </c>
      <c r="AH238">
        <v>6</v>
      </c>
      <c r="AI238" s="26" t="s">
        <v>51</v>
      </c>
      <c r="AJ238">
        <v>1</v>
      </c>
      <c r="AK238">
        <v>2</v>
      </c>
      <c r="AL238">
        <v>1</v>
      </c>
      <c r="AM238">
        <v>1</v>
      </c>
      <c r="AN238" s="26" t="s">
        <v>51</v>
      </c>
      <c r="AO238">
        <v>7</v>
      </c>
      <c r="AP238" s="26" t="s">
        <v>429</v>
      </c>
    </row>
    <row r="239" spans="1:42" ht="12.75">
      <c r="A239">
        <f t="shared" si="14"/>
        <v>13</v>
      </c>
      <c r="B239" s="5">
        <v>8455</v>
      </c>
      <c r="C239" s="5" t="s">
        <v>252</v>
      </c>
      <c r="D239" s="5" t="s">
        <v>255</v>
      </c>
      <c r="E239">
        <v>44</v>
      </c>
      <c r="F239" s="26">
        <v>42</v>
      </c>
      <c r="G239">
        <v>2</v>
      </c>
      <c r="H239" s="8">
        <v>1</v>
      </c>
      <c r="I239" s="26"/>
      <c r="J239">
        <v>2</v>
      </c>
      <c r="K239">
        <v>0</v>
      </c>
      <c r="L239" s="26"/>
      <c r="M239">
        <v>1</v>
      </c>
      <c r="N239">
        <v>0</v>
      </c>
      <c r="O239" s="26"/>
      <c r="P239">
        <v>1</v>
      </c>
      <c r="Q239">
        <v>0</v>
      </c>
      <c r="R239" s="26"/>
      <c r="S239">
        <v>1</v>
      </c>
      <c r="T239">
        <v>0</v>
      </c>
      <c r="U239" s="26"/>
      <c r="V239">
        <v>1</v>
      </c>
      <c r="W239">
        <v>0</v>
      </c>
      <c r="X239" s="26"/>
      <c r="Y239">
        <v>4</v>
      </c>
      <c r="Z239">
        <v>4</v>
      </c>
      <c r="AA239" s="26" t="s">
        <v>51</v>
      </c>
      <c r="AB239">
        <v>4</v>
      </c>
      <c r="AC239">
        <v>2</v>
      </c>
      <c r="AD239" s="26"/>
      <c r="AE239">
        <v>4</v>
      </c>
      <c r="AF239">
        <v>6</v>
      </c>
      <c r="AG239">
        <v>4</v>
      </c>
      <c r="AH239">
        <v>6</v>
      </c>
      <c r="AI239" s="26" t="s">
        <v>51</v>
      </c>
      <c r="AJ239">
        <v>1</v>
      </c>
      <c r="AK239">
        <v>2</v>
      </c>
      <c r="AL239">
        <v>1</v>
      </c>
      <c r="AM239">
        <v>1</v>
      </c>
      <c r="AN239" s="26" t="s">
        <v>51</v>
      </c>
      <c r="AO239">
        <v>3</v>
      </c>
      <c r="AP239" s="26"/>
    </row>
    <row r="240" spans="1:42" ht="12.75">
      <c r="A240">
        <f t="shared" si="14"/>
        <v>14</v>
      </c>
      <c r="B240" s="113">
        <v>4090</v>
      </c>
      <c r="C240" s="113" t="s">
        <v>256</v>
      </c>
      <c r="D240" s="139" t="s">
        <v>425</v>
      </c>
      <c r="E240">
        <v>20</v>
      </c>
      <c r="F240" s="26">
        <v>20</v>
      </c>
      <c r="G240">
        <v>2</v>
      </c>
      <c r="H240" s="8">
        <v>0</v>
      </c>
      <c r="I240" s="26"/>
      <c r="J240">
        <v>2</v>
      </c>
      <c r="K240">
        <v>0</v>
      </c>
      <c r="L240" s="26"/>
      <c r="M240">
        <v>1</v>
      </c>
      <c r="N240">
        <v>0</v>
      </c>
      <c r="O240" s="26"/>
      <c r="P240">
        <v>1</v>
      </c>
      <c r="Q240">
        <v>0</v>
      </c>
      <c r="R240" s="26"/>
      <c r="S240">
        <v>1</v>
      </c>
      <c r="T240">
        <v>0</v>
      </c>
      <c r="U240" s="26"/>
      <c r="V240">
        <v>1</v>
      </c>
      <c r="W240">
        <v>0</v>
      </c>
      <c r="X240" s="26"/>
      <c r="Y240">
        <v>4</v>
      </c>
      <c r="Z240">
        <v>0</v>
      </c>
      <c r="AA240" s="26"/>
      <c r="AB240">
        <v>4</v>
      </c>
      <c r="AC240">
        <v>0</v>
      </c>
      <c r="AD240" s="26"/>
      <c r="AE240">
        <v>4</v>
      </c>
      <c r="AF240">
        <v>0</v>
      </c>
      <c r="AG240">
        <v>4</v>
      </c>
      <c r="AH240">
        <v>0</v>
      </c>
      <c r="AI240" s="26"/>
      <c r="AJ240">
        <v>1</v>
      </c>
      <c r="AK240">
        <v>0</v>
      </c>
      <c r="AL240">
        <v>1</v>
      </c>
      <c r="AM240">
        <v>1</v>
      </c>
      <c r="AN240" s="26"/>
      <c r="AO240">
        <v>0</v>
      </c>
      <c r="AP240" s="26"/>
    </row>
    <row r="241" spans="1:42" ht="12.75">
      <c r="A241">
        <f t="shared" si="14"/>
        <v>15</v>
      </c>
      <c r="B241" s="112">
        <v>5193</v>
      </c>
      <c r="C241" s="112" t="s">
        <v>256</v>
      </c>
      <c r="D241" s="112" t="s">
        <v>406</v>
      </c>
      <c r="E241">
        <v>22</v>
      </c>
      <c r="F241" s="26">
        <v>25</v>
      </c>
      <c r="G241">
        <v>2</v>
      </c>
      <c r="H241" s="8">
        <v>0</v>
      </c>
      <c r="I241" s="26"/>
      <c r="J241">
        <v>2</v>
      </c>
      <c r="K241">
        <v>0</v>
      </c>
      <c r="L241" s="26"/>
      <c r="M241">
        <v>1</v>
      </c>
      <c r="N241">
        <v>0</v>
      </c>
      <c r="O241" s="26"/>
      <c r="P241">
        <v>1</v>
      </c>
      <c r="Q241">
        <v>0</v>
      </c>
      <c r="R241" s="26"/>
      <c r="S241">
        <v>1</v>
      </c>
      <c r="T241">
        <v>0</v>
      </c>
      <c r="U241" s="26"/>
      <c r="V241">
        <v>1</v>
      </c>
      <c r="W241">
        <v>0</v>
      </c>
      <c r="X241" s="26"/>
      <c r="Y241">
        <v>4</v>
      </c>
      <c r="Z241">
        <v>4</v>
      </c>
      <c r="AA241" s="26" t="s">
        <v>51</v>
      </c>
      <c r="AB241">
        <v>4</v>
      </c>
      <c r="AC241">
        <v>0</v>
      </c>
      <c r="AD241" s="26"/>
      <c r="AE241">
        <v>4</v>
      </c>
      <c r="AF241">
        <v>0</v>
      </c>
      <c r="AG241">
        <v>4</v>
      </c>
      <c r="AH241">
        <v>7</v>
      </c>
      <c r="AI241" s="26"/>
      <c r="AJ241">
        <v>1</v>
      </c>
      <c r="AK241">
        <v>1</v>
      </c>
      <c r="AL241">
        <v>1</v>
      </c>
      <c r="AM241">
        <v>0</v>
      </c>
      <c r="AN241" s="26"/>
      <c r="AO241">
        <v>1</v>
      </c>
      <c r="AP241" s="26"/>
    </row>
    <row r="242" spans="1:42" ht="12.75">
      <c r="A242">
        <f t="shared" si="14"/>
        <v>16</v>
      </c>
      <c r="B242" s="5">
        <v>6159</v>
      </c>
      <c r="C242" s="5" t="s">
        <v>256</v>
      </c>
      <c r="D242" s="5" t="s">
        <v>257</v>
      </c>
      <c r="E242">
        <v>24</v>
      </c>
      <c r="F242" s="26">
        <v>29</v>
      </c>
      <c r="G242">
        <v>2</v>
      </c>
      <c r="H242" s="8">
        <v>2</v>
      </c>
      <c r="I242" s="26" t="s">
        <v>51</v>
      </c>
      <c r="J242">
        <v>2</v>
      </c>
      <c r="K242">
        <v>7</v>
      </c>
      <c r="L242" s="26" t="s">
        <v>51</v>
      </c>
      <c r="M242">
        <v>1</v>
      </c>
      <c r="N242">
        <v>1</v>
      </c>
      <c r="O242" s="26" t="s">
        <v>51</v>
      </c>
      <c r="P242">
        <v>1</v>
      </c>
      <c r="Q242">
        <v>0</v>
      </c>
      <c r="R242" s="26"/>
      <c r="S242">
        <v>1</v>
      </c>
      <c r="T242">
        <v>0</v>
      </c>
      <c r="U242" s="26"/>
      <c r="V242">
        <v>1</v>
      </c>
      <c r="W242">
        <v>0</v>
      </c>
      <c r="X242" s="26"/>
      <c r="Y242">
        <v>4</v>
      </c>
      <c r="Z242">
        <v>4</v>
      </c>
      <c r="AA242" s="26" t="s">
        <v>51</v>
      </c>
      <c r="AB242">
        <v>4</v>
      </c>
      <c r="AC242">
        <v>14</v>
      </c>
      <c r="AD242" s="26" t="s">
        <v>51</v>
      </c>
      <c r="AE242">
        <v>4</v>
      </c>
      <c r="AF242">
        <v>7</v>
      </c>
      <c r="AG242">
        <v>4</v>
      </c>
      <c r="AH242">
        <v>7</v>
      </c>
      <c r="AI242" s="26" t="s">
        <v>51</v>
      </c>
      <c r="AJ242">
        <v>1</v>
      </c>
      <c r="AK242">
        <v>2</v>
      </c>
      <c r="AL242">
        <v>1</v>
      </c>
      <c r="AM242">
        <v>1</v>
      </c>
      <c r="AN242" s="26" t="s">
        <v>51</v>
      </c>
      <c r="AO242">
        <v>7</v>
      </c>
      <c r="AP242" s="26" t="s">
        <v>429</v>
      </c>
    </row>
    <row r="243" spans="1:42" ht="12.75">
      <c r="A243">
        <f t="shared" si="14"/>
        <v>17</v>
      </c>
      <c r="B243" s="111">
        <v>7973</v>
      </c>
      <c r="C243" s="5" t="s">
        <v>256</v>
      </c>
      <c r="D243" s="5" t="s">
        <v>258</v>
      </c>
      <c r="E243">
        <v>20</v>
      </c>
      <c r="F243" s="26">
        <v>19</v>
      </c>
      <c r="G243">
        <v>2</v>
      </c>
      <c r="H243" s="8">
        <v>2</v>
      </c>
      <c r="I243" s="26" t="s">
        <v>51</v>
      </c>
      <c r="J243">
        <v>2</v>
      </c>
      <c r="K243">
        <v>2</v>
      </c>
      <c r="L243" s="26" t="s">
        <v>51</v>
      </c>
      <c r="M243">
        <v>1</v>
      </c>
      <c r="N243">
        <v>0</v>
      </c>
      <c r="O243" s="26"/>
      <c r="P243">
        <v>1</v>
      </c>
      <c r="Q243">
        <v>0</v>
      </c>
      <c r="R243" s="26"/>
      <c r="S243">
        <v>1</v>
      </c>
      <c r="T243">
        <v>1</v>
      </c>
      <c r="U243" s="26" t="s">
        <v>51</v>
      </c>
      <c r="V243">
        <v>1</v>
      </c>
      <c r="W243">
        <v>1</v>
      </c>
      <c r="X243" s="26" t="s">
        <v>51</v>
      </c>
      <c r="Y243">
        <v>4</v>
      </c>
      <c r="Z243">
        <v>4</v>
      </c>
      <c r="AA243" s="26" t="s">
        <v>51</v>
      </c>
      <c r="AB243">
        <v>4</v>
      </c>
      <c r="AC243">
        <v>6</v>
      </c>
      <c r="AD243" s="26" t="s">
        <v>51</v>
      </c>
      <c r="AE243">
        <v>4</v>
      </c>
      <c r="AF243">
        <v>5</v>
      </c>
      <c r="AG243">
        <v>4</v>
      </c>
      <c r="AH243">
        <v>7</v>
      </c>
      <c r="AI243" s="26" t="s">
        <v>51</v>
      </c>
      <c r="AJ243">
        <v>1</v>
      </c>
      <c r="AK243">
        <v>2</v>
      </c>
      <c r="AL243">
        <v>1</v>
      </c>
      <c r="AM243">
        <v>1</v>
      </c>
      <c r="AN243" s="26" t="s">
        <v>51</v>
      </c>
      <c r="AO243">
        <v>8</v>
      </c>
      <c r="AP243" s="26"/>
    </row>
    <row r="244" spans="1:42" ht="12.75">
      <c r="A244">
        <f t="shared" si="14"/>
        <v>18</v>
      </c>
      <c r="B244" s="5">
        <v>8975</v>
      </c>
      <c r="C244" s="5" t="s">
        <v>256</v>
      </c>
      <c r="D244" s="5" t="s">
        <v>259</v>
      </c>
      <c r="E244">
        <v>39</v>
      </c>
      <c r="F244" s="26">
        <v>42</v>
      </c>
      <c r="G244">
        <v>2</v>
      </c>
      <c r="H244" s="8">
        <v>2</v>
      </c>
      <c r="I244" s="26" t="s">
        <v>51</v>
      </c>
      <c r="J244">
        <v>2</v>
      </c>
      <c r="K244">
        <v>0</v>
      </c>
      <c r="L244" s="26"/>
      <c r="M244">
        <v>1</v>
      </c>
      <c r="N244">
        <v>1</v>
      </c>
      <c r="O244" s="26" t="s">
        <v>51</v>
      </c>
      <c r="P244">
        <v>1</v>
      </c>
      <c r="Q244">
        <v>1</v>
      </c>
      <c r="R244" s="26" t="s">
        <v>51</v>
      </c>
      <c r="S244">
        <v>1</v>
      </c>
      <c r="T244">
        <v>1</v>
      </c>
      <c r="U244" s="26" t="s">
        <v>51</v>
      </c>
      <c r="V244">
        <v>1</v>
      </c>
      <c r="W244">
        <v>1</v>
      </c>
      <c r="X244" s="26" t="s">
        <v>51</v>
      </c>
      <c r="Y244">
        <v>4</v>
      </c>
      <c r="Z244">
        <v>4</v>
      </c>
      <c r="AA244" s="26" t="s">
        <v>51</v>
      </c>
      <c r="AB244">
        <v>4</v>
      </c>
      <c r="AC244">
        <v>7</v>
      </c>
      <c r="AD244" s="26" t="s">
        <v>51</v>
      </c>
      <c r="AE244">
        <v>4</v>
      </c>
      <c r="AF244">
        <v>6</v>
      </c>
      <c r="AG244">
        <v>4</v>
      </c>
      <c r="AH244">
        <v>7</v>
      </c>
      <c r="AI244" s="26" t="s">
        <v>51</v>
      </c>
      <c r="AJ244">
        <v>1</v>
      </c>
      <c r="AK244">
        <v>2</v>
      </c>
      <c r="AL244">
        <v>1</v>
      </c>
      <c r="AM244">
        <v>1</v>
      </c>
      <c r="AN244" s="26" t="s">
        <v>51</v>
      </c>
      <c r="AO244">
        <v>9</v>
      </c>
      <c r="AP244" s="26" t="s">
        <v>428</v>
      </c>
    </row>
    <row r="245" spans="1:42" ht="12.75">
      <c r="A245">
        <f t="shared" si="14"/>
        <v>19</v>
      </c>
      <c r="B245" s="5">
        <v>1538</v>
      </c>
      <c r="C245" s="5" t="s">
        <v>260</v>
      </c>
      <c r="D245" s="5" t="s">
        <v>261</v>
      </c>
      <c r="E245">
        <v>35</v>
      </c>
      <c r="F245" s="26">
        <v>40</v>
      </c>
      <c r="G245">
        <v>2</v>
      </c>
      <c r="H245" s="8">
        <v>2</v>
      </c>
      <c r="I245" s="26" t="s">
        <v>51</v>
      </c>
      <c r="J245">
        <v>2</v>
      </c>
      <c r="K245">
        <v>1</v>
      </c>
      <c r="L245" s="26"/>
      <c r="M245">
        <v>1</v>
      </c>
      <c r="N245">
        <v>1</v>
      </c>
      <c r="O245" s="26" t="s">
        <v>51</v>
      </c>
      <c r="P245">
        <v>1</v>
      </c>
      <c r="Q245">
        <v>0</v>
      </c>
      <c r="R245" s="26"/>
      <c r="S245">
        <v>1</v>
      </c>
      <c r="T245">
        <v>0</v>
      </c>
      <c r="U245" s="26"/>
      <c r="V245">
        <v>1</v>
      </c>
      <c r="W245">
        <v>0</v>
      </c>
      <c r="X245" s="26"/>
      <c r="Y245">
        <v>4</v>
      </c>
      <c r="Z245">
        <v>4</v>
      </c>
      <c r="AA245" s="26" t="s">
        <v>51</v>
      </c>
      <c r="AB245">
        <v>4</v>
      </c>
      <c r="AC245">
        <v>5</v>
      </c>
      <c r="AD245" s="26" t="s">
        <v>51</v>
      </c>
      <c r="AE245">
        <v>4</v>
      </c>
      <c r="AF245">
        <v>5</v>
      </c>
      <c r="AG245">
        <v>4</v>
      </c>
      <c r="AH245">
        <v>4</v>
      </c>
      <c r="AI245" s="26" t="s">
        <v>51</v>
      </c>
      <c r="AJ245">
        <v>1</v>
      </c>
      <c r="AK245">
        <v>2</v>
      </c>
      <c r="AL245">
        <v>1</v>
      </c>
      <c r="AM245">
        <v>1</v>
      </c>
      <c r="AN245" s="26" t="s">
        <v>51</v>
      </c>
      <c r="AO245">
        <v>6</v>
      </c>
      <c r="AP245" s="26" t="s">
        <v>427</v>
      </c>
    </row>
    <row r="246" spans="1:42" ht="12.75">
      <c r="A246">
        <f t="shared" si="14"/>
        <v>20</v>
      </c>
      <c r="B246" s="105">
        <v>2604</v>
      </c>
      <c r="C246" s="105" t="s">
        <v>260</v>
      </c>
      <c r="D246" s="105" t="s">
        <v>266</v>
      </c>
      <c r="E246">
        <v>9</v>
      </c>
      <c r="F246" s="26">
        <v>0</v>
      </c>
      <c r="G246">
        <v>2</v>
      </c>
      <c r="H246" s="8">
        <v>1</v>
      </c>
      <c r="I246" s="26"/>
      <c r="J246">
        <v>2</v>
      </c>
      <c r="K246">
        <v>0</v>
      </c>
      <c r="L246" s="26"/>
      <c r="M246">
        <v>1</v>
      </c>
      <c r="N246">
        <v>0</v>
      </c>
      <c r="O246" s="26"/>
      <c r="P246">
        <v>1</v>
      </c>
      <c r="Q246">
        <v>0</v>
      </c>
      <c r="R246" s="26"/>
      <c r="S246">
        <v>1</v>
      </c>
      <c r="T246">
        <v>1</v>
      </c>
      <c r="U246" s="26" t="s">
        <v>51</v>
      </c>
      <c r="V246">
        <v>1</v>
      </c>
      <c r="W246">
        <v>0</v>
      </c>
      <c r="X246" s="26"/>
      <c r="Y246">
        <v>4</v>
      </c>
      <c r="Z246">
        <v>2</v>
      </c>
      <c r="AA246" s="26"/>
      <c r="AB246">
        <v>4</v>
      </c>
      <c r="AC246">
        <v>0</v>
      </c>
      <c r="AD246" s="26"/>
      <c r="AE246">
        <v>4</v>
      </c>
      <c r="AF246">
        <v>5</v>
      </c>
      <c r="AG246">
        <v>4</v>
      </c>
      <c r="AH246">
        <v>0</v>
      </c>
      <c r="AI246" s="26"/>
      <c r="AJ246">
        <v>1</v>
      </c>
      <c r="AK246">
        <v>0</v>
      </c>
      <c r="AL246">
        <v>1</v>
      </c>
      <c r="AM246">
        <v>1</v>
      </c>
      <c r="AN246" s="26"/>
      <c r="AO246">
        <v>1</v>
      </c>
      <c r="AP246" s="26"/>
    </row>
    <row r="247" spans="1:42" ht="12.75">
      <c r="A247">
        <f t="shared" si="14"/>
        <v>21</v>
      </c>
      <c r="B247" s="5">
        <v>3015</v>
      </c>
      <c r="C247" s="5" t="s">
        <v>260</v>
      </c>
      <c r="D247" s="74" t="s">
        <v>262</v>
      </c>
      <c r="E247">
        <v>21</v>
      </c>
      <c r="F247" s="26">
        <v>21</v>
      </c>
      <c r="G247">
        <v>2</v>
      </c>
      <c r="H247" s="8">
        <v>2</v>
      </c>
      <c r="I247" s="26" t="s">
        <v>51</v>
      </c>
      <c r="J247">
        <v>2</v>
      </c>
      <c r="K247">
        <v>2</v>
      </c>
      <c r="L247" s="26" t="s">
        <v>51</v>
      </c>
      <c r="M247">
        <v>1</v>
      </c>
      <c r="N247">
        <v>0</v>
      </c>
      <c r="O247" s="26"/>
      <c r="P247">
        <v>1</v>
      </c>
      <c r="Q247">
        <v>0</v>
      </c>
      <c r="R247" s="26"/>
      <c r="S247">
        <v>1</v>
      </c>
      <c r="T247">
        <v>0</v>
      </c>
      <c r="U247" s="26"/>
      <c r="V247">
        <v>1</v>
      </c>
      <c r="W247">
        <v>0</v>
      </c>
      <c r="X247" s="26"/>
      <c r="Y247">
        <v>4</v>
      </c>
      <c r="Z247">
        <v>4</v>
      </c>
      <c r="AA247" s="26" t="s">
        <v>51</v>
      </c>
      <c r="AB247">
        <v>4</v>
      </c>
      <c r="AC247">
        <v>0</v>
      </c>
      <c r="AD247" s="26"/>
      <c r="AE247">
        <v>4</v>
      </c>
      <c r="AF247">
        <v>4</v>
      </c>
      <c r="AG247">
        <v>4</v>
      </c>
      <c r="AH247">
        <v>4</v>
      </c>
      <c r="AI247" s="26" t="s">
        <v>51</v>
      </c>
      <c r="AJ247">
        <v>1</v>
      </c>
      <c r="AK247">
        <v>2</v>
      </c>
      <c r="AL247">
        <v>1</v>
      </c>
      <c r="AM247">
        <v>1</v>
      </c>
      <c r="AN247" s="26" t="s">
        <v>51</v>
      </c>
      <c r="AO247">
        <v>5</v>
      </c>
      <c r="AP247" s="26" t="s">
        <v>427</v>
      </c>
    </row>
    <row r="248" spans="1:42" ht="12.75">
      <c r="A248">
        <f t="shared" si="14"/>
        <v>22</v>
      </c>
      <c r="B248" s="123">
        <v>3693</v>
      </c>
      <c r="C248" s="123" t="s">
        <v>260</v>
      </c>
      <c r="D248" s="123" t="s">
        <v>404</v>
      </c>
      <c r="E248">
        <v>11</v>
      </c>
      <c r="F248" s="26">
        <v>0</v>
      </c>
      <c r="G248">
        <v>2</v>
      </c>
      <c r="H248">
        <v>0</v>
      </c>
      <c r="I248" s="26"/>
      <c r="J248">
        <v>2</v>
      </c>
      <c r="K248">
        <v>0</v>
      </c>
      <c r="L248" s="26"/>
      <c r="M248">
        <v>1</v>
      </c>
      <c r="N248">
        <v>0</v>
      </c>
      <c r="O248" s="26"/>
      <c r="P248">
        <v>1</v>
      </c>
      <c r="Q248">
        <v>0</v>
      </c>
      <c r="R248" s="26"/>
      <c r="S248">
        <v>1</v>
      </c>
      <c r="T248">
        <v>0</v>
      </c>
      <c r="U248" s="26"/>
      <c r="V248">
        <v>1</v>
      </c>
      <c r="W248">
        <v>0</v>
      </c>
      <c r="X248" s="26"/>
      <c r="Y248">
        <v>4</v>
      </c>
      <c r="Z248">
        <v>0</v>
      </c>
      <c r="AA248" s="26"/>
      <c r="AB248">
        <v>4</v>
      </c>
      <c r="AC248">
        <v>0</v>
      </c>
      <c r="AD248" s="26"/>
      <c r="AE248">
        <v>4</v>
      </c>
      <c r="AF248">
        <v>4</v>
      </c>
      <c r="AG248">
        <v>4</v>
      </c>
      <c r="AH248">
        <v>0</v>
      </c>
      <c r="AI248" s="26"/>
      <c r="AJ248">
        <v>1</v>
      </c>
      <c r="AK248">
        <v>0</v>
      </c>
      <c r="AL248">
        <v>1</v>
      </c>
      <c r="AM248">
        <v>0</v>
      </c>
      <c r="AN248" s="26"/>
      <c r="AO248" s="88">
        <v>0</v>
      </c>
      <c r="AP248" s="26"/>
    </row>
    <row r="249" spans="1:42" ht="12.75">
      <c r="A249">
        <f t="shared" si="14"/>
        <v>23</v>
      </c>
      <c r="B249" s="5">
        <v>4162</v>
      </c>
      <c r="C249" s="5" t="s">
        <v>260</v>
      </c>
      <c r="D249" s="5" t="s">
        <v>263</v>
      </c>
      <c r="E249">
        <v>24</v>
      </c>
      <c r="F249" s="26">
        <v>25</v>
      </c>
      <c r="G249">
        <v>2</v>
      </c>
      <c r="H249" s="8">
        <v>0</v>
      </c>
      <c r="I249" s="26"/>
      <c r="J249">
        <v>2</v>
      </c>
      <c r="K249">
        <v>0</v>
      </c>
      <c r="L249" s="26"/>
      <c r="M249">
        <v>1</v>
      </c>
      <c r="N249">
        <v>0</v>
      </c>
      <c r="O249" s="26"/>
      <c r="P249">
        <v>1</v>
      </c>
      <c r="Q249">
        <v>0</v>
      </c>
      <c r="R249" s="26"/>
      <c r="S249">
        <v>1</v>
      </c>
      <c r="T249">
        <v>0</v>
      </c>
      <c r="U249" s="26"/>
      <c r="V249">
        <v>1</v>
      </c>
      <c r="W249">
        <v>0</v>
      </c>
      <c r="X249" s="26"/>
      <c r="Y249">
        <v>4</v>
      </c>
      <c r="Z249">
        <v>4</v>
      </c>
      <c r="AA249" s="26" t="s">
        <v>51</v>
      </c>
      <c r="AB249">
        <v>4</v>
      </c>
      <c r="AC249">
        <v>4</v>
      </c>
      <c r="AD249" s="26" t="s">
        <v>51</v>
      </c>
      <c r="AE249">
        <v>4</v>
      </c>
      <c r="AF249">
        <v>5</v>
      </c>
      <c r="AG249">
        <v>4</v>
      </c>
      <c r="AH249">
        <v>0</v>
      </c>
      <c r="AI249" s="26"/>
      <c r="AJ249">
        <v>1</v>
      </c>
      <c r="AK249">
        <v>1</v>
      </c>
      <c r="AL249">
        <v>1</v>
      </c>
      <c r="AM249">
        <v>1</v>
      </c>
      <c r="AN249" s="26" t="s">
        <v>51</v>
      </c>
      <c r="AO249">
        <v>3</v>
      </c>
      <c r="AP249" s="26"/>
    </row>
    <row r="250" spans="1:42" ht="12.75">
      <c r="A250">
        <f t="shared" si="14"/>
        <v>24</v>
      </c>
      <c r="B250" s="5">
        <v>5129</v>
      </c>
      <c r="C250" s="5" t="s">
        <v>260</v>
      </c>
      <c r="D250" s="5" t="s">
        <v>267</v>
      </c>
      <c r="E250">
        <v>20</v>
      </c>
      <c r="F250" s="26">
        <v>9</v>
      </c>
      <c r="G250">
        <v>2</v>
      </c>
      <c r="H250" s="8">
        <v>0</v>
      </c>
      <c r="I250" s="26"/>
      <c r="J250">
        <v>2</v>
      </c>
      <c r="K250">
        <v>0</v>
      </c>
      <c r="L250" s="26"/>
      <c r="M250">
        <v>1</v>
      </c>
      <c r="N250">
        <v>0</v>
      </c>
      <c r="O250" s="26"/>
      <c r="P250">
        <v>1</v>
      </c>
      <c r="Q250">
        <v>0</v>
      </c>
      <c r="R250" s="26"/>
      <c r="S250">
        <v>1</v>
      </c>
      <c r="T250">
        <v>0</v>
      </c>
      <c r="U250" s="26"/>
      <c r="V250">
        <v>1</v>
      </c>
      <c r="W250">
        <v>0</v>
      </c>
      <c r="X250" s="26"/>
      <c r="Y250">
        <v>4</v>
      </c>
      <c r="Z250">
        <v>0</v>
      </c>
      <c r="AA250" s="26"/>
      <c r="AB250">
        <v>4</v>
      </c>
      <c r="AC250">
        <v>0</v>
      </c>
      <c r="AD250" s="26"/>
      <c r="AE250">
        <v>4</v>
      </c>
      <c r="AF250">
        <v>4</v>
      </c>
      <c r="AG250">
        <v>4</v>
      </c>
      <c r="AH250">
        <v>4</v>
      </c>
      <c r="AI250" s="26" t="s">
        <v>51</v>
      </c>
      <c r="AJ250">
        <v>1</v>
      </c>
      <c r="AK250">
        <v>2</v>
      </c>
      <c r="AL250">
        <v>1</v>
      </c>
      <c r="AM250">
        <v>1</v>
      </c>
      <c r="AN250" s="26" t="s">
        <v>51</v>
      </c>
      <c r="AO250">
        <v>2</v>
      </c>
      <c r="AP250" s="26"/>
    </row>
    <row r="251" spans="1:42" ht="12.75">
      <c r="A251">
        <f t="shared" si="14"/>
        <v>25</v>
      </c>
      <c r="B251" s="113">
        <v>7798</v>
      </c>
      <c r="C251" s="113" t="s">
        <v>260</v>
      </c>
      <c r="D251" s="139" t="s">
        <v>440</v>
      </c>
      <c r="E251">
        <v>20</v>
      </c>
      <c r="F251" s="26">
        <v>20</v>
      </c>
      <c r="G251">
        <v>2</v>
      </c>
      <c r="H251" s="8">
        <v>0</v>
      </c>
      <c r="I251" s="26"/>
      <c r="J251">
        <v>2</v>
      </c>
      <c r="K251">
        <v>0</v>
      </c>
      <c r="L251" s="26"/>
      <c r="M251">
        <v>1</v>
      </c>
      <c r="N251">
        <v>0</v>
      </c>
      <c r="O251" s="26"/>
      <c r="P251">
        <v>1</v>
      </c>
      <c r="Q251">
        <v>0</v>
      </c>
      <c r="R251" s="26"/>
      <c r="S251">
        <v>1</v>
      </c>
      <c r="T251">
        <v>0</v>
      </c>
      <c r="U251" s="26"/>
      <c r="V251">
        <v>1</v>
      </c>
      <c r="W251">
        <v>0</v>
      </c>
      <c r="X251" s="26"/>
      <c r="Y251">
        <v>4</v>
      </c>
      <c r="Z251">
        <v>0</v>
      </c>
      <c r="AA251" s="26"/>
      <c r="AB251">
        <v>4</v>
      </c>
      <c r="AC251">
        <v>0</v>
      </c>
      <c r="AD251" s="26"/>
      <c r="AE251">
        <v>4</v>
      </c>
      <c r="AF251">
        <v>0</v>
      </c>
      <c r="AG251">
        <v>4</v>
      </c>
      <c r="AH251">
        <v>0</v>
      </c>
      <c r="AI251" s="26"/>
      <c r="AJ251">
        <v>1</v>
      </c>
      <c r="AK251">
        <v>0</v>
      </c>
      <c r="AL251">
        <v>1</v>
      </c>
      <c r="AM251">
        <v>0</v>
      </c>
      <c r="AN251" s="26"/>
      <c r="AO251">
        <v>0</v>
      </c>
      <c r="AP251" s="26"/>
    </row>
    <row r="252" spans="1:42" ht="12.75">
      <c r="A252">
        <f t="shared" si="14"/>
        <v>26</v>
      </c>
      <c r="B252" s="5">
        <v>9126</v>
      </c>
      <c r="C252" s="5" t="s">
        <v>260</v>
      </c>
      <c r="D252" s="140" t="s">
        <v>264</v>
      </c>
      <c r="E252">
        <v>29</v>
      </c>
      <c r="F252" s="26">
        <v>15</v>
      </c>
      <c r="G252">
        <v>2</v>
      </c>
      <c r="H252" s="8">
        <v>0</v>
      </c>
      <c r="I252" s="26"/>
      <c r="J252">
        <v>2</v>
      </c>
      <c r="K252">
        <v>0</v>
      </c>
      <c r="L252" s="26"/>
      <c r="M252">
        <v>1</v>
      </c>
      <c r="N252">
        <v>0</v>
      </c>
      <c r="O252" s="26"/>
      <c r="P252">
        <v>1</v>
      </c>
      <c r="Q252">
        <v>0</v>
      </c>
      <c r="R252" s="26"/>
      <c r="S252">
        <v>1</v>
      </c>
      <c r="T252">
        <v>0</v>
      </c>
      <c r="U252" s="26"/>
      <c r="V252">
        <v>1</v>
      </c>
      <c r="W252">
        <v>0</v>
      </c>
      <c r="X252" s="26"/>
      <c r="Y252">
        <v>4</v>
      </c>
      <c r="Z252">
        <v>3</v>
      </c>
      <c r="AA252" s="26"/>
      <c r="AB252">
        <v>4</v>
      </c>
      <c r="AC252">
        <v>0</v>
      </c>
      <c r="AD252" s="26"/>
      <c r="AE252">
        <v>4</v>
      </c>
      <c r="AF252">
        <v>4</v>
      </c>
      <c r="AG252">
        <v>4</v>
      </c>
      <c r="AH252">
        <v>4</v>
      </c>
      <c r="AI252" s="26" t="s">
        <v>51</v>
      </c>
      <c r="AJ252">
        <v>1</v>
      </c>
      <c r="AK252">
        <v>2</v>
      </c>
      <c r="AL252">
        <v>1</v>
      </c>
      <c r="AM252">
        <v>1</v>
      </c>
      <c r="AN252" s="26" t="s">
        <v>51</v>
      </c>
      <c r="AO252">
        <v>2</v>
      </c>
      <c r="AP252" s="26"/>
    </row>
    <row r="253" spans="1:42" ht="12.75">
      <c r="A253">
        <f t="shared" si="14"/>
        <v>27</v>
      </c>
      <c r="B253" s="112">
        <v>5236</v>
      </c>
      <c r="C253" s="112" t="s">
        <v>265</v>
      </c>
      <c r="D253" s="112" t="s">
        <v>402</v>
      </c>
      <c r="E253">
        <v>20</v>
      </c>
      <c r="F253" s="26">
        <v>20</v>
      </c>
      <c r="G253">
        <v>2</v>
      </c>
      <c r="H253" s="8">
        <v>2</v>
      </c>
      <c r="I253" s="26" t="s">
        <v>51</v>
      </c>
      <c r="J253">
        <v>2</v>
      </c>
      <c r="K253">
        <v>0</v>
      </c>
      <c r="L253" s="26"/>
      <c r="M253">
        <v>1</v>
      </c>
      <c r="N253">
        <v>1</v>
      </c>
      <c r="O253" s="26" t="s">
        <v>51</v>
      </c>
      <c r="P253">
        <v>1</v>
      </c>
      <c r="Q253">
        <v>0</v>
      </c>
      <c r="R253" s="26"/>
      <c r="S253">
        <v>1</v>
      </c>
      <c r="T253">
        <v>1</v>
      </c>
      <c r="U253" s="26" t="s">
        <v>51</v>
      </c>
      <c r="V253">
        <v>1</v>
      </c>
      <c r="W253">
        <v>0</v>
      </c>
      <c r="X253" s="26"/>
      <c r="Y253">
        <v>4</v>
      </c>
      <c r="Z253">
        <v>4</v>
      </c>
      <c r="AA253" s="26" t="s">
        <v>51</v>
      </c>
      <c r="AB253">
        <v>4</v>
      </c>
      <c r="AC253">
        <v>4</v>
      </c>
      <c r="AD253" s="26" t="s">
        <v>51</v>
      </c>
      <c r="AE253">
        <v>4</v>
      </c>
      <c r="AF253">
        <v>0</v>
      </c>
      <c r="AG253">
        <v>4</v>
      </c>
      <c r="AH253">
        <v>7</v>
      </c>
      <c r="AI253" s="26"/>
      <c r="AJ253">
        <v>1</v>
      </c>
      <c r="AK253">
        <v>2</v>
      </c>
      <c r="AL253">
        <v>1</v>
      </c>
      <c r="AM253">
        <v>0</v>
      </c>
      <c r="AN253" s="26"/>
      <c r="AO253">
        <v>5</v>
      </c>
      <c r="AP253" s="26" t="s">
        <v>427</v>
      </c>
    </row>
    <row r="254" spans="1:42" ht="12.75">
      <c r="A254">
        <f t="shared" si="14"/>
        <v>28</v>
      </c>
      <c r="B254" s="5">
        <v>7050</v>
      </c>
      <c r="C254" s="5" t="s">
        <v>265</v>
      </c>
      <c r="D254" s="5" t="s">
        <v>268</v>
      </c>
      <c r="E254">
        <v>32</v>
      </c>
      <c r="F254" s="26">
        <v>29</v>
      </c>
      <c r="G254">
        <v>2</v>
      </c>
      <c r="H254" s="8">
        <v>2</v>
      </c>
      <c r="I254" s="26" t="s">
        <v>51</v>
      </c>
      <c r="J254">
        <v>2</v>
      </c>
      <c r="K254">
        <v>2</v>
      </c>
      <c r="L254" s="26" t="s">
        <v>51</v>
      </c>
      <c r="M254">
        <v>1</v>
      </c>
      <c r="N254">
        <v>1</v>
      </c>
      <c r="O254" s="26" t="s">
        <v>51</v>
      </c>
      <c r="P254">
        <v>1</v>
      </c>
      <c r="Q254">
        <v>0</v>
      </c>
      <c r="R254" s="26"/>
      <c r="S254">
        <v>1</v>
      </c>
      <c r="T254">
        <v>1</v>
      </c>
      <c r="U254" s="26" t="s">
        <v>51</v>
      </c>
      <c r="V254">
        <v>1</v>
      </c>
      <c r="W254">
        <v>1</v>
      </c>
      <c r="X254" s="26" t="s">
        <v>51</v>
      </c>
      <c r="Y254">
        <v>4</v>
      </c>
      <c r="Z254">
        <v>4</v>
      </c>
      <c r="AA254" s="26" t="s">
        <v>51</v>
      </c>
      <c r="AB254">
        <v>4</v>
      </c>
      <c r="AC254">
        <v>4</v>
      </c>
      <c r="AD254" s="26" t="s">
        <v>51</v>
      </c>
      <c r="AE254">
        <v>4</v>
      </c>
      <c r="AF254">
        <v>7</v>
      </c>
      <c r="AG254">
        <v>4</v>
      </c>
      <c r="AH254">
        <v>7</v>
      </c>
      <c r="AI254" s="26" t="s">
        <v>51</v>
      </c>
      <c r="AJ254">
        <v>1</v>
      </c>
      <c r="AK254">
        <v>2</v>
      </c>
      <c r="AL254">
        <v>1</v>
      </c>
      <c r="AM254">
        <v>1</v>
      </c>
      <c r="AN254" s="26" t="s">
        <v>51</v>
      </c>
      <c r="AO254">
        <v>9</v>
      </c>
      <c r="AP254" s="26" t="s">
        <v>428</v>
      </c>
    </row>
    <row r="255" spans="1:42" ht="12.75">
      <c r="A255">
        <f t="shared" si="14"/>
        <v>29</v>
      </c>
      <c r="B255" s="5">
        <v>7054</v>
      </c>
      <c r="C255" s="5" t="s">
        <v>265</v>
      </c>
      <c r="D255" s="140" t="s">
        <v>269</v>
      </c>
      <c r="E255">
        <v>21</v>
      </c>
      <c r="F255" s="26">
        <v>20</v>
      </c>
      <c r="G255">
        <v>2</v>
      </c>
      <c r="H255" s="8">
        <v>2</v>
      </c>
      <c r="I255" s="26" t="s">
        <v>51</v>
      </c>
      <c r="J255">
        <v>2</v>
      </c>
      <c r="K255">
        <v>4</v>
      </c>
      <c r="L255" s="26" t="s">
        <v>51</v>
      </c>
      <c r="M255">
        <v>1</v>
      </c>
      <c r="N255">
        <v>1</v>
      </c>
      <c r="O255" s="26" t="s">
        <v>51</v>
      </c>
      <c r="P255">
        <v>1</v>
      </c>
      <c r="Q255">
        <v>1</v>
      </c>
      <c r="R255" s="26" t="s">
        <v>51</v>
      </c>
      <c r="S255">
        <v>1</v>
      </c>
      <c r="T255">
        <v>1</v>
      </c>
      <c r="U255" s="26" t="s">
        <v>51</v>
      </c>
      <c r="V255">
        <v>1</v>
      </c>
      <c r="W255">
        <v>2</v>
      </c>
      <c r="X255" s="26" t="s">
        <v>51</v>
      </c>
      <c r="Y255">
        <v>4</v>
      </c>
      <c r="Z255">
        <v>4</v>
      </c>
      <c r="AA255" s="26" t="s">
        <v>51</v>
      </c>
      <c r="AB255">
        <v>4</v>
      </c>
      <c r="AC255">
        <v>4</v>
      </c>
      <c r="AD255" s="26" t="s">
        <v>51</v>
      </c>
      <c r="AE255">
        <v>4</v>
      </c>
      <c r="AF255">
        <v>6</v>
      </c>
      <c r="AG255">
        <v>4</v>
      </c>
      <c r="AH255">
        <v>6</v>
      </c>
      <c r="AI255" s="26" t="s">
        <v>51</v>
      </c>
      <c r="AJ255">
        <v>1</v>
      </c>
      <c r="AK255">
        <v>2</v>
      </c>
      <c r="AL255">
        <v>1</v>
      </c>
      <c r="AM255">
        <v>1</v>
      </c>
      <c r="AN255" s="26" t="s">
        <v>51</v>
      </c>
      <c r="AO255">
        <v>10</v>
      </c>
      <c r="AP255" s="26" t="s">
        <v>428</v>
      </c>
    </row>
    <row r="256" spans="1:42" ht="12.75">
      <c r="A256">
        <f t="shared" si="14"/>
        <v>30</v>
      </c>
      <c r="B256" s="111">
        <v>8377</v>
      </c>
      <c r="C256" s="5" t="s">
        <v>265</v>
      </c>
      <c r="D256" s="5" t="s">
        <v>119</v>
      </c>
      <c r="E256">
        <v>23</v>
      </c>
      <c r="F256" s="26">
        <v>27</v>
      </c>
      <c r="G256">
        <v>2</v>
      </c>
      <c r="H256" s="8">
        <v>2</v>
      </c>
      <c r="I256" s="26" t="s">
        <v>51</v>
      </c>
      <c r="J256">
        <v>2</v>
      </c>
      <c r="K256">
        <v>3</v>
      </c>
      <c r="L256" s="26" t="s">
        <v>51</v>
      </c>
      <c r="M256">
        <v>1</v>
      </c>
      <c r="N256">
        <v>1</v>
      </c>
      <c r="O256" s="26" t="s">
        <v>51</v>
      </c>
      <c r="P256">
        <v>1</v>
      </c>
      <c r="Q256">
        <v>0</v>
      </c>
      <c r="R256" s="26"/>
      <c r="S256">
        <v>1</v>
      </c>
      <c r="T256">
        <v>0</v>
      </c>
      <c r="U256" s="26"/>
      <c r="V256">
        <v>1</v>
      </c>
      <c r="W256">
        <v>0</v>
      </c>
      <c r="X256" s="26"/>
      <c r="Y256">
        <v>4</v>
      </c>
      <c r="Z256">
        <v>4</v>
      </c>
      <c r="AA256" s="26" t="s">
        <v>51</v>
      </c>
      <c r="AB256">
        <v>4</v>
      </c>
      <c r="AC256">
        <v>12</v>
      </c>
      <c r="AD256" s="26" t="s">
        <v>51</v>
      </c>
      <c r="AE256">
        <v>4</v>
      </c>
      <c r="AF256">
        <v>4</v>
      </c>
      <c r="AG256">
        <v>4</v>
      </c>
      <c r="AH256">
        <v>4</v>
      </c>
      <c r="AI256" s="26" t="s">
        <v>51</v>
      </c>
      <c r="AJ256">
        <v>1</v>
      </c>
      <c r="AK256">
        <v>2</v>
      </c>
      <c r="AL256">
        <v>1</v>
      </c>
      <c r="AM256">
        <v>0</v>
      </c>
      <c r="AN256" s="26"/>
      <c r="AO256">
        <v>6</v>
      </c>
      <c r="AP256" s="26" t="s">
        <v>427</v>
      </c>
    </row>
    <row r="257" spans="1:42" ht="12.75">
      <c r="A257">
        <f t="shared" si="14"/>
        <v>31</v>
      </c>
      <c r="B257" s="5">
        <v>5199</v>
      </c>
      <c r="C257" s="5" t="s">
        <v>270</v>
      </c>
      <c r="D257" s="5" t="s">
        <v>271</v>
      </c>
      <c r="E257">
        <v>25</v>
      </c>
      <c r="F257" s="26">
        <v>24</v>
      </c>
      <c r="G257">
        <v>2</v>
      </c>
      <c r="H257" s="8">
        <v>2</v>
      </c>
      <c r="I257" s="26" t="s">
        <v>51</v>
      </c>
      <c r="J257">
        <v>2</v>
      </c>
      <c r="K257">
        <v>6</v>
      </c>
      <c r="L257" s="26" t="s">
        <v>51</v>
      </c>
      <c r="M257">
        <v>1</v>
      </c>
      <c r="N257">
        <v>1</v>
      </c>
      <c r="O257" s="26" t="s">
        <v>51</v>
      </c>
      <c r="P257">
        <v>1</v>
      </c>
      <c r="Q257">
        <v>3</v>
      </c>
      <c r="R257" s="26" t="s">
        <v>51</v>
      </c>
      <c r="S257">
        <v>1</v>
      </c>
      <c r="T257">
        <v>1</v>
      </c>
      <c r="U257" s="26" t="s">
        <v>51</v>
      </c>
      <c r="V257">
        <v>1</v>
      </c>
      <c r="W257">
        <v>2</v>
      </c>
      <c r="X257" s="26" t="s">
        <v>51</v>
      </c>
      <c r="Y257">
        <v>4</v>
      </c>
      <c r="Z257">
        <v>4</v>
      </c>
      <c r="AA257" s="26" t="s">
        <v>51</v>
      </c>
      <c r="AB257">
        <v>4</v>
      </c>
      <c r="AC257">
        <v>19</v>
      </c>
      <c r="AD257" s="26" t="s">
        <v>51</v>
      </c>
      <c r="AE257">
        <v>4</v>
      </c>
      <c r="AF257">
        <v>7</v>
      </c>
      <c r="AG257">
        <v>4</v>
      </c>
      <c r="AH257">
        <v>7</v>
      </c>
      <c r="AI257" s="26" t="s">
        <v>51</v>
      </c>
      <c r="AJ257">
        <v>1</v>
      </c>
      <c r="AK257">
        <v>2</v>
      </c>
      <c r="AL257">
        <v>1</v>
      </c>
      <c r="AM257">
        <v>1</v>
      </c>
      <c r="AN257" s="26" t="s">
        <v>51</v>
      </c>
      <c r="AO257">
        <v>10</v>
      </c>
      <c r="AP257" s="26" t="s">
        <v>428</v>
      </c>
    </row>
    <row r="258" spans="1:42" ht="12.75">
      <c r="A258">
        <f t="shared" si="14"/>
        <v>32</v>
      </c>
      <c r="B258" s="105">
        <v>7021</v>
      </c>
      <c r="C258" s="122" t="s">
        <v>270</v>
      </c>
      <c r="D258" s="105" t="s">
        <v>272</v>
      </c>
      <c r="E258">
        <v>8</v>
      </c>
      <c r="F258" s="26">
        <v>0</v>
      </c>
      <c r="G258">
        <v>2</v>
      </c>
      <c r="H258" s="8">
        <v>0</v>
      </c>
      <c r="I258" s="26"/>
      <c r="J258">
        <v>2</v>
      </c>
      <c r="K258">
        <v>0</v>
      </c>
      <c r="L258" s="26"/>
      <c r="M258">
        <v>1</v>
      </c>
      <c r="N258">
        <v>0</v>
      </c>
      <c r="O258" s="26"/>
      <c r="P258">
        <v>1</v>
      </c>
      <c r="Q258">
        <v>0</v>
      </c>
      <c r="R258" s="26"/>
      <c r="S258">
        <v>1</v>
      </c>
      <c r="T258">
        <v>0</v>
      </c>
      <c r="U258" s="26"/>
      <c r="V258">
        <v>1</v>
      </c>
      <c r="W258">
        <v>0</v>
      </c>
      <c r="X258" s="26"/>
      <c r="Y258">
        <v>4</v>
      </c>
      <c r="Z258">
        <v>0</v>
      </c>
      <c r="AA258" s="26"/>
      <c r="AB258">
        <v>4</v>
      </c>
      <c r="AC258">
        <v>0</v>
      </c>
      <c r="AD258" s="26"/>
      <c r="AE258">
        <v>4</v>
      </c>
      <c r="AF258">
        <v>5</v>
      </c>
      <c r="AG258">
        <v>4</v>
      </c>
      <c r="AH258">
        <v>0</v>
      </c>
      <c r="AI258" s="26"/>
      <c r="AJ258">
        <v>1</v>
      </c>
      <c r="AK258">
        <v>0</v>
      </c>
      <c r="AL258">
        <v>1</v>
      </c>
      <c r="AM258">
        <v>1</v>
      </c>
      <c r="AN258" s="26"/>
      <c r="AO258">
        <v>0</v>
      </c>
      <c r="AP258" s="26"/>
    </row>
    <row r="259" spans="1:42" ht="12.75">
      <c r="A259">
        <f t="shared" si="14"/>
        <v>33</v>
      </c>
      <c r="B259" s="5">
        <v>8741</v>
      </c>
      <c r="C259" s="5" t="s">
        <v>270</v>
      </c>
      <c r="D259" s="5" t="s">
        <v>273</v>
      </c>
      <c r="E259">
        <v>21</v>
      </c>
      <c r="F259" s="26">
        <v>10</v>
      </c>
      <c r="G259">
        <v>2</v>
      </c>
      <c r="H259" s="8">
        <v>1</v>
      </c>
      <c r="I259" s="26"/>
      <c r="J259">
        <v>2</v>
      </c>
      <c r="K259">
        <v>0</v>
      </c>
      <c r="L259" s="26"/>
      <c r="M259">
        <v>1</v>
      </c>
      <c r="N259">
        <v>1</v>
      </c>
      <c r="O259" s="26" t="s">
        <v>51</v>
      </c>
      <c r="P259">
        <v>1</v>
      </c>
      <c r="Q259">
        <v>1</v>
      </c>
      <c r="R259" s="26" t="s">
        <v>51</v>
      </c>
      <c r="S259">
        <v>1</v>
      </c>
      <c r="T259">
        <v>1</v>
      </c>
      <c r="U259" s="26" t="s">
        <v>51</v>
      </c>
      <c r="V259">
        <v>1</v>
      </c>
      <c r="W259">
        <v>1</v>
      </c>
      <c r="X259" s="26" t="s">
        <v>51</v>
      </c>
      <c r="Y259">
        <v>4</v>
      </c>
      <c r="Z259">
        <v>4</v>
      </c>
      <c r="AA259" s="26" t="s">
        <v>51</v>
      </c>
      <c r="AB259">
        <v>4</v>
      </c>
      <c r="AC259">
        <v>16</v>
      </c>
      <c r="AD259" s="26" t="s">
        <v>51</v>
      </c>
      <c r="AE259">
        <v>4</v>
      </c>
      <c r="AF259">
        <v>6</v>
      </c>
      <c r="AG259">
        <v>4</v>
      </c>
      <c r="AH259">
        <v>7</v>
      </c>
      <c r="AI259" s="26" t="s">
        <v>51</v>
      </c>
      <c r="AJ259">
        <v>1</v>
      </c>
      <c r="AK259">
        <v>2</v>
      </c>
      <c r="AL259">
        <v>1</v>
      </c>
      <c r="AM259">
        <v>1</v>
      </c>
      <c r="AN259" s="26" t="s">
        <v>51</v>
      </c>
      <c r="AO259">
        <v>8</v>
      </c>
      <c r="AP259" s="26"/>
    </row>
    <row r="260" spans="2:42" ht="12.75">
      <c r="B260" s="5"/>
      <c r="C260" s="5"/>
      <c r="D260" s="5"/>
      <c r="E260" s="4">
        <f>SUM(E227:E259)</f>
        <v>762</v>
      </c>
      <c r="F260" s="27">
        <f>SUM(F227:F259)</f>
        <v>700</v>
      </c>
      <c r="G260" s="4">
        <f>SUM(G227:G259)</f>
        <v>66</v>
      </c>
      <c r="H260" s="4">
        <f>SUM(H227:H259)</f>
        <v>39</v>
      </c>
      <c r="I260" s="27"/>
      <c r="J260" s="4">
        <f>SUM(J227:J259)</f>
        <v>66</v>
      </c>
      <c r="K260" s="4">
        <f>SUM(K227:K259)</f>
        <v>33</v>
      </c>
      <c r="L260" s="27"/>
      <c r="M260" s="4">
        <f>SUM(M227:M259)</f>
        <v>33</v>
      </c>
      <c r="N260" s="4">
        <f>SUM(N227:N259)</f>
        <v>13</v>
      </c>
      <c r="O260" s="27"/>
      <c r="P260" s="4">
        <f>SUM(P227:P259)</f>
        <v>33</v>
      </c>
      <c r="Q260" s="4">
        <f>SUM(Q227:Q259)</f>
        <v>7</v>
      </c>
      <c r="R260" s="27"/>
      <c r="S260" s="4">
        <f>SUM(S227:S259)</f>
        <v>33</v>
      </c>
      <c r="T260" s="4">
        <f>SUM(T227:T259)</f>
        <v>17</v>
      </c>
      <c r="U260" s="27"/>
      <c r="V260" s="4">
        <f>SUM(V227:V259)</f>
        <v>33</v>
      </c>
      <c r="W260" s="4">
        <f>SUM(W227:W259)</f>
        <v>14</v>
      </c>
      <c r="X260" s="27"/>
      <c r="Y260" s="4">
        <f>SUM(Y227:Y259)</f>
        <v>132</v>
      </c>
      <c r="Z260" s="4">
        <f>SUM(Z227:Z259)</f>
        <v>97</v>
      </c>
      <c r="AA260" s="27"/>
      <c r="AB260" s="4">
        <f>SUM(AB227:AB259)</f>
        <v>132</v>
      </c>
      <c r="AC260" s="4">
        <f>SUM(AC227:AC259)</f>
        <v>127</v>
      </c>
      <c r="AD260" s="27"/>
      <c r="AE260" s="4">
        <f>SUM(AE227:AE259)</f>
        <v>132</v>
      </c>
      <c r="AF260" s="4">
        <f>SUM(AF227:AF259)</f>
        <v>141</v>
      </c>
      <c r="AG260" s="4">
        <f>SUM(AG227:AG259)</f>
        <v>132</v>
      </c>
      <c r="AH260" s="4">
        <f>SUM(AH227:AH259)</f>
        <v>139</v>
      </c>
      <c r="AI260" s="27"/>
      <c r="AJ260" s="4">
        <f>SUM(AJ227:AJ259)</f>
        <v>33</v>
      </c>
      <c r="AK260" s="4">
        <f>SUM(AK227:AK259)</f>
        <v>46</v>
      </c>
      <c r="AL260" s="4">
        <f>SUM(AL227:AL259)</f>
        <v>33</v>
      </c>
      <c r="AM260" s="4">
        <f>SUM(AM227:AM259)</f>
        <v>27</v>
      </c>
      <c r="AN260" s="27"/>
      <c r="AO260" s="4">
        <f>SUM(AO227:AO259)</f>
        <v>157</v>
      </c>
      <c r="AP260" s="27"/>
    </row>
    <row r="261" spans="2:42" ht="12.75">
      <c r="B261" s="5"/>
      <c r="C261" s="5"/>
      <c r="D261" s="5"/>
      <c r="F261" s="26"/>
      <c r="G261" s="8"/>
      <c r="H261" s="8"/>
      <c r="I261" s="26"/>
      <c r="L261" s="26"/>
      <c r="M261" s="8"/>
      <c r="N261" s="8"/>
      <c r="O261" s="26"/>
      <c r="P261" s="8"/>
      <c r="Q261" s="8"/>
      <c r="R261" s="26"/>
      <c r="S261" s="8"/>
      <c r="T261" s="8"/>
      <c r="U261" s="26"/>
      <c r="W261" s="8"/>
      <c r="X261" s="26"/>
      <c r="Y261" s="8"/>
      <c r="Z261" s="8"/>
      <c r="AA261" s="26"/>
      <c r="AB261" s="8"/>
      <c r="AC261" s="8"/>
      <c r="AD261" s="26"/>
      <c r="AE261" s="8"/>
      <c r="AF261" s="8"/>
      <c r="AG261" s="8"/>
      <c r="AI261" s="26"/>
      <c r="AJ261" s="8"/>
      <c r="AK261" s="8"/>
      <c r="AL261" s="8"/>
      <c r="AM261" s="8"/>
      <c r="AN261" s="26"/>
      <c r="AO261" s="8"/>
      <c r="AP261" s="26"/>
    </row>
    <row r="262" spans="1:42" ht="12.75">
      <c r="A262">
        <v>1</v>
      </c>
      <c r="B262" s="5">
        <v>2881</v>
      </c>
      <c r="C262" s="5" t="s">
        <v>274</v>
      </c>
      <c r="D262" s="5" t="s">
        <v>275</v>
      </c>
      <c r="E262">
        <v>22</v>
      </c>
      <c r="F262" s="26">
        <v>21</v>
      </c>
      <c r="G262">
        <v>2</v>
      </c>
      <c r="H262" s="8">
        <v>0</v>
      </c>
      <c r="I262" s="26"/>
      <c r="J262">
        <v>2</v>
      </c>
      <c r="K262">
        <v>0</v>
      </c>
      <c r="L262" s="26"/>
      <c r="M262">
        <v>1</v>
      </c>
      <c r="N262">
        <v>0</v>
      </c>
      <c r="O262" s="26"/>
      <c r="P262">
        <v>1</v>
      </c>
      <c r="Q262">
        <v>0</v>
      </c>
      <c r="R262" s="26"/>
      <c r="S262">
        <v>1</v>
      </c>
      <c r="T262">
        <v>1</v>
      </c>
      <c r="U262" s="26" t="s">
        <v>51</v>
      </c>
      <c r="V262">
        <v>1</v>
      </c>
      <c r="W262">
        <v>1</v>
      </c>
      <c r="X262" s="26" t="s">
        <v>51</v>
      </c>
      <c r="Y262">
        <v>4</v>
      </c>
      <c r="Z262">
        <v>3</v>
      </c>
      <c r="AA262" s="26"/>
      <c r="AB262">
        <v>4</v>
      </c>
      <c r="AC262">
        <v>0</v>
      </c>
      <c r="AD262" s="26"/>
      <c r="AE262">
        <v>4</v>
      </c>
      <c r="AF262">
        <v>7</v>
      </c>
      <c r="AG262">
        <v>4</v>
      </c>
      <c r="AH262">
        <v>6</v>
      </c>
      <c r="AI262" s="26" t="s">
        <v>51</v>
      </c>
      <c r="AJ262">
        <v>1</v>
      </c>
      <c r="AK262">
        <v>2</v>
      </c>
      <c r="AL262">
        <v>1</v>
      </c>
      <c r="AM262">
        <v>1</v>
      </c>
      <c r="AN262" s="26" t="s">
        <v>51</v>
      </c>
      <c r="AO262">
        <v>4</v>
      </c>
      <c r="AP262" s="26"/>
    </row>
    <row r="263" spans="1:42" ht="12.75">
      <c r="A263">
        <f aca="true" t="shared" si="15" ref="A263:A285">1+A262</f>
        <v>2</v>
      </c>
      <c r="B263" s="5">
        <v>4388</v>
      </c>
      <c r="C263" s="5" t="s">
        <v>274</v>
      </c>
      <c r="D263" s="5" t="s">
        <v>276</v>
      </c>
      <c r="E263">
        <v>27</v>
      </c>
      <c r="F263" s="26">
        <v>28</v>
      </c>
      <c r="G263">
        <v>2</v>
      </c>
      <c r="H263" s="8">
        <v>2</v>
      </c>
      <c r="I263" s="26" t="s">
        <v>51</v>
      </c>
      <c r="J263">
        <v>2</v>
      </c>
      <c r="K263">
        <v>2</v>
      </c>
      <c r="L263" s="26" t="s">
        <v>51</v>
      </c>
      <c r="M263">
        <v>1</v>
      </c>
      <c r="N263">
        <v>1</v>
      </c>
      <c r="O263" s="26" t="s">
        <v>51</v>
      </c>
      <c r="P263">
        <v>1</v>
      </c>
      <c r="Q263">
        <v>1</v>
      </c>
      <c r="R263" s="26" t="s">
        <v>51</v>
      </c>
      <c r="S263">
        <v>1</v>
      </c>
      <c r="T263">
        <v>1</v>
      </c>
      <c r="U263" s="26" t="s">
        <v>51</v>
      </c>
      <c r="V263">
        <v>1</v>
      </c>
      <c r="W263">
        <v>0</v>
      </c>
      <c r="X263" s="26"/>
      <c r="Y263">
        <v>4</v>
      </c>
      <c r="Z263">
        <v>4</v>
      </c>
      <c r="AA263" s="26" t="s">
        <v>51</v>
      </c>
      <c r="AB263">
        <v>4</v>
      </c>
      <c r="AC263">
        <v>5</v>
      </c>
      <c r="AD263" s="26" t="s">
        <v>51</v>
      </c>
      <c r="AE263">
        <v>4</v>
      </c>
      <c r="AF263">
        <v>6</v>
      </c>
      <c r="AG263">
        <v>4</v>
      </c>
      <c r="AH263">
        <v>7</v>
      </c>
      <c r="AI263" s="26" t="s">
        <v>51</v>
      </c>
      <c r="AJ263">
        <v>1</v>
      </c>
      <c r="AK263">
        <v>2</v>
      </c>
      <c r="AL263">
        <v>1</v>
      </c>
      <c r="AM263">
        <v>1</v>
      </c>
      <c r="AN263" s="26" t="s">
        <v>51</v>
      </c>
      <c r="AO263">
        <v>9</v>
      </c>
      <c r="AP263" s="26" t="s">
        <v>428</v>
      </c>
    </row>
    <row r="264" spans="1:42" ht="12.75">
      <c r="A264">
        <f t="shared" si="15"/>
        <v>3</v>
      </c>
      <c r="B264" s="5">
        <v>4736</v>
      </c>
      <c r="C264" s="5" t="s">
        <v>274</v>
      </c>
      <c r="D264" s="5" t="s">
        <v>277</v>
      </c>
      <c r="E264">
        <v>9</v>
      </c>
      <c r="F264" s="26">
        <v>10</v>
      </c>
      <c r="G264">
        <v>2</v>
      </c>
      <c r="H264" s="8">
        <v>0</v>
      </c>
      <c r="I264" s="26"/>
      <c r="J264">
        <v>2</v>
      </c>
      <c r="K264">
        <v>0</v>
      </c>
      <c r="L264" s="26"/>
      <c r="M264">
        <v>1</v>
      </c>
      <c r="N264">
        <v>0</v>
      </c>
      <c r="O264" s="26"/>
      <c r="P264">
        <v>1</v>
      </c>
      <c r="Q264">
        <v>0</v>
      </c>
      <c r="R264" s="26"/>
      <c r="S264">
        <v>1</v>
      </c>
      <c r="T264">
        <v>1</v>
      </c>
      <c r="U264" s="26" t="s">
        <v>51</v>
      </c>
      <c r="V264">
        <v>1</v>
      </c>
      <c r="W264">
        <v>0</v>
      </c>
      <c r="X264" s="26"/>
      <c r="Y264">
        <v>4</v>
      </c>
      <c r="Z264">
        <v>1</v>
      </c>
      <c r="AA264" s="26"/>
      <c r="AB264">
        <v>4</v>
      </c>
      <c r="AC264">
        <v>0</v>
      </c>
      <c r="AD264" s="26"/>
      <c r="AE264">
        <v>4</v>
      </c>
      <c r="AF264">
        <v>4</v>
      </c>
      <c r="AG264">
        <v>4</v>
      </c>
      <c r="AH264">
        <v>4</v>
      </c>
      <c r="AI264" s="26" t="s">
        <v>51</v>
      </c>
      <c r="AJ264">
        <v>1</v>
      </c>
      <c r="AK264">
        <v>2</v>
      </c>
      <c r="AL264">
        <v>1</v>
      </c>
      <c r="AM264">
        <v>1</v>
      </c>
      <c r="AN264" s="26" t="s">
        <v>51</v>
      </c>
      <c r="AO264">
        <v>3</v>
      </c>
      <c r="AP264" s="26"/>
    </row>
    <row r="265" spans="1:42" ht="12.75">
      <c r="A265">
        <f t="shared" si="15"/>
        <v>4</v>
      </c>
      <c r="B265" s="123">
        <v>6973</v>
      </c>
      <c r="C265" s="123" t="s">
        <v>274</v>
      </c>
      <c r="D265" s="123" t="s">
        <v>278</v>
      </c>
      <c r="E265">
        <v>10</v>
      </c>
      <c r="F265" s="26">
        <v>0</v>
      </c>
      <c r="G265">
        <v>2</v>
      </c>
      <c r="H265">
        <v>0</v>
      </c>
      <c r="I265" s="26"/>
      <c r="J265">
        <v>2</v>
      </c>
      <c r="K265">
        <v>0</v>
      </c>
      <c r="L265" s="26"/>
      <c r="M265">
        <v>1</v>
      </c>
      <c r="N265">
        <v>0</v>
      </c>
      <c r="O265" s="26"/>
      <c r="P265">
        <v>1</v>
      </c>
      <c r="Q265">
        <v>0</v>
      </c>
      <c r="R265" s="26"/>
      <c r="S265">
        <v>1</v>
      </c>
      <c r="T265">
        <v>0</v>
      </c>
      <c r="U265" s="26"/>
      <c r="V265">
        <v>1</v>
      </c>
      <c r="W265">
        <v>0</v>
      </c>
      <c r="X265" s="26"/>
      <c r="Y265">
        <v>4</v>
      </c>
      <c r="Z265">
        <v>0</v>
      </c>
      <c r="AA265" s="26"/>
      <c r="AB265">
        <v>4</v>
      </c>
      <c r="AC265">
        <v>0</v>
      </c>
      <c r="AD265" s="26"/>
      <c r="AE265">
        <v>4</v>
      </c>
      <c r="AF265">
        <v>0</v>
      </c>
      <c r="AG265">
        <v>4</v>
      </c>
      <c r="AH265">
        <v>0</v>
      </c>
      <c r="AI265" s="26"/>
      <c r="AJ265">
        <v>1</v>
      </c>
      <c r="AK265">
        <v>0</v>
      </c>
      <c r="AL265">
        <v>1</v>
      </c>
      <c r="AM265">
        <v>0</v>
      </c>
      <c r="AN265" s="26"/>
      <c r="AO265" s="88">
        <v>0</v>
      </c>
      <c r="AP265" s="26"/>
    </row>
    <row r="266" spans="1:42" ht="12.75">
      <c r="A266">
        <f t="shared" si="15"/>
        <v>5</v>
      </c>
      <c r="B266" s="5">
        <v>7371</v>
      </c>
      <c r="C266" s="5" t="s">
        <v>279</v>
      </c>
      <c r="D266" s="5" t="s">
        <v>280</v>
      </c>
      <c r="E266">
        <v>26</v>
      </c>
      <c r="F266" s="26">
        <v>24</v>
      </c>
      <c r="G266">
        <v>2</v>
      </c>
      <c r="H266" s="8">
        <v>1</v>
      </c>
      <c r="I266" s="26"/>
      <c r="J266">
        <v>2</v>
      </c>
      <c r="K266">
        <v>0</v>
      </c>
      <c r="L266" s="26"/>
      <c r="M266">
        <v>1</v>
      </c>
      <c r="N266">
        <v>0</v>
      </c>
      <c r="O266" s="26"/>
      <c r="P266">
        <v>1</v>
      </c>
      <c r="Q266">
        <v>0</v>
      </c>
      <c r="R266" s="26"/>
      <c r="S266">
        <v>1</v>
      </c>
      <c r="T266">
        <v>0</v>
      </c>
      <c r="U266" s="26"/>
      <c r="V266">
        <v>1</v>
      </c>
      <c r="W266">
        <v>0</v>
      </c>
      <c r="X266" s="26"/>
      <c r="Y266">
        <v>4</v>
      </c>
      <c r="Z266">
        <v>0</v>
      </c>
      <c r="AA266" s="26"/>
      <c r="AB266">
        <v>4</v>
      </c>
      <c r="AC266">
        <v>0</v>
      </c>
      <c r="AD266" s="26"/>
      <c r="AE266">
        <v>4</v>
      </c>
      <c r="AF266">
        <v>3</v>
      </c>
      <c r="AG266">
        <v>4</v>
      </c>
      <c r="AH266">
        <v>4</v>
      </c>
      <c r="AI266" s="26"/>
      <c r="AJ266">
        <v>1</v>
      </c>
      <c r="AK266">
        <v>1</v>
      </c>
      <c r="AL266">
        <v>1</v>
      </c>
      <c r="AM266">
        <v>1</v>
      </c>
      <c r="AN266" s="26" t="s">
        <v>51</v>
      </c>
      <c r="AO266">
        <v>1</v>
      </c>
      <c r="AP266" s="26"/>
    </row>
    <row r="267" spans="1:42" ht="12.75">
      <c r="A267">
        <f t="shared" si="15"/>
        <v>6</v>
      </c>
      <c r="B267" s="5">
        <v>7764</v>
      </c>
      <c r="C267" s="5" t="s">
        <v>279</v>
      </c>
      <c r="D267" s="5" t="s">
        <v>281</v>
      </c>
      <c r="E267">
        <v>42</v>
      </c>
      <c r="F267" s="26">
        <v>40</v>
      </c>
      <c r="G267">
        <v>2</v>
      </c>
      <c r="H267" s="8">
        <v>1</v>
      </c>
      <c r="I267" s="26"/>
      <c r="J267">
        <v>2</v>
      </c>
      <c r="K267">
        <v>0</v>
      </c>
      <c r="L267" s="26"/>
      <c r="M267">
        <v>1</v>
      </c>
      <c r="N267">
        <v>1</v>
      </c>
      <c r="O267" s="26" t="s">
        <v>51</v>
      </c>
      <c r="P267">
        <v>1</v>
      </c>
      <c r="Q267">
        <v>0</v>
      </c>
      <c r="R267" s="26"/>
      <c r="S267">
        <v>1</v>
      </c>
      <c r="T267">
        <v>0</v>
      </c>
      <c r="U267" s="26"/>
      <c r="V267">
        <v>1</v>
      </c>
      <c r="W267">
        <v>0</v>
      </c>
      <c r="X267" s="26"/>
      <c r="Y267">
        <v>4</v>
      </c>
      <c r="Z267">
        <v>4</v>
      </c>
      <c r="AA267" s="26" t="s">
        <v>51</v>
      </c>
      <c r="AB267">
        <v>4</v>
      </c>
      <c r="AC267">
        <v>7</v>
      </c>
      <c r="AD267" s="26" t="s">
        <v>51</v>
      </c>
      <c r="AE267">
        <v>4</v>
      </c>
      <c r="AF267">
        <v>5</v>
      </c>
      <c r="AG267">
        <v>4</v>
      </c>
      <c r="AH267">
        <v>5</v>
      </c>
      <c r="AI267" s="26" t="s">
        <v>51</v>
      </c>
      <c r="AJ267">
        <v>1</v>
      </c>
      <c r="AK267">
        <v>2</v>
      </c>
      <c r="AL267">
        <v>1</v>
      </c>
      <c r="AM267">
        <v>1</v>
      </c>
      <c r="AN267" s="26" t="s">
        <v>51</v>
      </c>
      <c r="AO267">
        <v>5</v>
      </c>
      <c r="AP267" s="26" t="s">
        <v>427</v>
      </c>
    </row>
    <row r="268" spans="1:42" ht="12.75">
      <c r="A268">
        <f t="shared" si="15"/>
        <v>7</v>
      </c>
      <c r="B268" s="5">
        <v>9699</v>
      </c>
      <c r="C268" s="5" t="s">
        <v>279</v>
      </c>
      <c r="D268" s="5" t="s">
        <v>282</v>
      </c>
      <c r="E268">
        <v>16</v>
      </c>
      <c r="F268" s="26">
        <v>17</v>
      </c>
      <c r="G268">
        <v>2</v>
      </c>
      <c r="H268" s="8">
        <v>0</v>
      </c>
      <c r="I268" s="26"/>
      <c r="J268">
        <v>2</v>
      </c>
      <c r="K268">
        <v>0</v>
      </c>
      <c r="L268" s="26"/>
      <c r="M268">
        <v>1</v>
      </c>
      <c r="N268">
        <v>0</v>
      </c>
      <c r="O268" s="26"/>
      <c r="P268">
        <v>1</v>
      </c>
      <c r="Q268">
        <v>0</v>
      </c>
      <c r="R268" s="26"/>
      <c r="S268">
        <v>1</v>
      </c>
      <c r="T268">
        <v>0</v>
      </c>
      <c r="U268" s="26"/>
      <c r="V268">
        <v>1</v>
      </c>
      <c r="W268">
        <v>0</v>
      </c>
      <c r="X268" s="26"/>
      <c r="Y268">
        <v>4</v>
      </c>
      <c r="Z268">
        <v>4</v>
      </c>
      <c r="AA268" s="26" t="s">
        <v>51</v>
      </c>
      <c r="AB268">
        <v>4</v>
      </c>
      <c r="AC268">
        <v>1</v>
      </c>
      <c r="AD268" s="26"/>
      <c r="AE268">
        <v>4</v>
      </c>
      <c r="AF268">
        <v>2</v>
      </c>
      <c r="AG268">
        <v>4</v>
      </c>
      <c r="AH268">
        <v>4</v>
      </c>
      <c r="AI268" s="26"/>
      <c r="AJ268">
        <v>1</v>
      </c>
      <c r="AK268">
        <v>0</v>
      </c>
      <c r="AL268">
        <v>1</v>
      </c>
      <c r="AM268">
        <v>1</v>
      </c>
      <c r="AN268" s="26"/>
      <c r="AO268">
        <v>1</v>
      </c>
      <c r="AP268" s="26"/>
    </row>
    <row r="269" spans="1:42" ht="12.75">
      <c r="A269">
        <f t="shared" si="15"/>
        <v>8</v>
      </c>
      <c r="B269" s="105">
        <v>9788</v>
      </c>
      <c r="C269" s="105" t="s">
        <v>279</v>
      </c>
      <c r="D269" s="105" t="s">
        <v>283</v>
      </c>
      <c r="E269">
        <v>8</v>
      </c>
      <c r="F269" s="26">
        <v>0</v>
      </c>
      <c r="G269">
        <v>2</v>
      </c>
      <c r="H269" s="8">
        <v>0</v>
      </c>
      <c r="I269" s="26"/>
      <c r="J269">
        <v>2</v>
      </c>
      <c r="K269">
        <v>0</v>
      </c>
      <c r="L269" s="26"/>
      <c r="M269">
        <v>1</v>
      </c>
      <c r="N269">
        <v>0</v>
      </c>
      <c r="O269" s="26"/>
      <c r="P269">
        <v>1</v>
      </c>
      <c r="Q269">
        <v>0</v>
      </c>
      <c r="R269" s="26"/>
      <c r="S269">
        <v>1</v>
      </c>
      <c r="T269">
        <v>0</v>
      </c>
      <c r="U269" s="26"/>
      <c r="V269">
        <v>1</v>
      </c>
      <c r="W269">
        <v>0</v>
      </c>
      <c r="X269" s="26"/>
      <c r="Y269">
        <v>4</v>
      </c>
      <c r="Z269">
        <v>0</v>
      </c>
      <c r="AA269" s="26"/>
      <c r="AB269">
        <v>4</v>
      </c>
      <c r="AC269">
        <v>0</v>
      </c>
      <c r="AD269" s="26"/>
      <c r="AE269">
        <v>4</v>
      </c>
      <c r="AF269">
        <v>1</v>
      </c>
      <c r="AG269">
        <v>4</v>
      </c>
      <c r="AH269">
        <v>4</v>
      </c>
      <c r="AI269" s="26"/>
      <c r="AJ269">
        <v>1</v>
      </c>
      <c r="AK269">
        <v>0</v>
      </c>
      <c r="AL269">
        <v>1</v>
      </c>
      <c r="AM269">
        <v>0</v>
      </c>
      <c r="AN269" s="26"/>
      <c r="AO269">
        <v>0</v>
      </c>
      <c r="AP269" s="26"/>
    </row>
    <row r="270" spans="1:42" ht="12.75">
      <c r="A270">
        <f t="shared" si="15"/>
        <v>9</v>
      </c>
      <c r="B270" s="5">
        <v>552</v>
      </c>
      <c r="C270" s="5" t="s">
        <v>284</v>
      </c>
      <c r="D270" s="5" t="s">
        <v>285</v>
      </c>
      <c r="E270">
        <v>23</v>
      </c>
      <c r="F270" s="26">
        <v>17</v>
      </c>
      <c r="G270">
        <v>2</v>
      </c>
      <c r="H270" s="8">
        <v>0</v>
      </c>
      <c r="I270" s="26"/>
      <c r="J270">
        <v>2</v>
      </c>
      <c r="K270">
        <v>0</v>
      </c>
      <c r="L270" s="26"/>
      <c r="M270">
        <v>1</v>
      </c>
      <c r="N270">
        <v>0</v>
      </c>
      <c r="O270" s="26"/>
      <c r="P270">
        <v>1</v>
      </c>
      <c r="Q270">
        <v>0</v>
      </c>
      <c r="R270" s="26"/>
      <c r="S270">
        <v>1</v>
      </c>
      <c r="T270">
        <v>0</v>
      </c>
      <c r="U270" s="26"/>
      <c r="V270">
        <v>1</v>
      </c>
      <c r="W270">
        <v>0</v>
      </c>
      <c r="X270" s="26"/>
      <c r="Y270">
        <v>4</v>
      </c>
      <c r="Z270">
        <v>2</v>
      </c>
      <c r="AA270" s="26"/>
      <c r="AB270">
        <v>4</v>
      </c>
      <c r="AC270">
        <v>0</v>
      </c>
      <c r="AD270" s="26"/>
      <c r="AE270">
        <v>4</v>
      </c>
      <c r="AF270">
        <v>6</v>
      </c>
      <c r="AG270">
        <v>4</v>
      </c>
      <c r="AH270">
        <v>5</v>
      </c>
      <c r="AI270" s="26" t="s">
        <v>51</v>
      </c>
      <c r="AJ270">
        <v>1</v>
      </c>
      <c r="AK270">
        <v>0</v>
      </c>
      <c r="AL270">
        <v>1</v>
      </c>
      <c r="AM270">
        <v>1</v>
      </c>
      <c r="AN270" s="26"/>
      <c r="AO270">
        <v>1</v>
      </c>
      <c r="AP270" s="26"/>
    </row>
    <row r="271" spans="1:42" ht="12.75">
      <c r="A271">
        <f t="shared" si="15"/>
        <v>10</v>
      </c>
      <c r="B271" s="5">
        <v>4595</v>
      </c>
      <c r="C271" s="5" t="s">
        <v>284</v>
      </c>
      <c r="D271" s="5" t="s">
        <v>286</v>
      </c>
      <c r="E271">
        <v>41</v>
      </c>
      <c r="F271" s="26">
        <v>43</v>
      </c>
      <c r="G271">
        <v>2</v>
      </c>
      <c r="H271" s="8">
        <v>2</v>
      </c>
      <c r="I271" s="26" t="s">
        <v>51</v>
      </c>
      <c r="J271">
        <v>2</v>
      </c>
      <c r="K271">
        <v>2</v>
      </c>
      <c r="L271" s="26" t="s">
        <v>51</v>
      </c>
      <c r="M271">
        <v>1</v>
      </c>
      <c r="N271">
        <v>1</v>
      </c>
      <c r="O271" s="26" t="s">
        <v>51</v>
      </c>
      <c r="P271">
        <v>1</v>
      </c>
      <c r="Q271">
        <v>1</v>
      </c>
      <c r="R271" s="26" t="s">
        <v>51</v>
      </c>
      <c r="S271">
        <v>1</v>
      </c>
      <c r="T271">
        <v>1</v>
      </c>
      <c r="U271" s="26" t="s">
        <v>51</v>
      </c>
      <c r="V271">
        <v>1</v>
      </c>
      <c r="W271">
        <v>0</v>
      </c>
      <c r="X271" s="26"/>
      <c r="Y271">
        <v>4</v>
      </c>
      <c r="Z271">
        <v>4</v>
      </c>
      <c r="AA271" s="26" t="s">
        <v>51</v>
      </c>
      <c r="AB271">
        <v>4</v>
      </c>
      <c r="AC271">
        <v>6</v>
      </c>
      <c r="AD271" s="26" t="s">
        <v>51</v>
      </c>
      <c r="AE271">
        <v>4</v>
      </c>
      <c r="AF271">
        <v>6</v>
      </c>
      <c r="AG271">
        <v>4</v>
      </c>
      <c r="AH271">
        <v>4</v>
      </c>
      <c r="AI271" s="26" t="s">
        <v>51</v>
      </c>
      <c r="AJ271">
        <v>1</v>
      </c>
      <c r="AK271">
        <v>2</v>
      </c>
      <c r="AL271">
        <v>1</v>
      </c>
      <c r="AM271">
        <v>1</v>
      </c>
      <c r="AN271" s="26" t="s">
        <v>51</v>
      </c>
      <c r="AO271">
        <v>9</v>
      </c>
      <c r="AP271" s="26" t="s">
        <v>428</v>
      </c>
    </row>
    <row r="272" spans="1:42" ht="12.75">
      <c r="A272">
        <f t="shared" si="15"/>
        <v>11</v>
      </c>
      <c r="B272" s="5">
        <v>6033</v>
      </c>
      <c r="C272" s="5" t="s">
        <v>284</v>
      </c>
      <c r="D272" s="5" t="s">
        <v>287</v>
      </c>
      <c r="E272">
        <v>8</v>
      </c>
      <c r="F272" s="26">
        <v>7</v>
      </c>
      <c r="G272">
        <v>2</v>
      </c>
      <c r="H272" s="8">
        <v>0</v>
      </c>
      <c r="I272" s="26"/>
      <c r="J272">
        <v>2</v>
      </c>
      <c r="K272">
        <v>0</v>
      </c>
      <c r="L272" s="26"/>
      <c r="M272">
        <v>1</v>
      </c>
      <c r="N272">
        <v>0</v>
      </c>
      <c r="O272" s="26"/>
      <c r="P272">
        <v>1</v>
      </c>
      <c r="Q272">
        <v>0</v>
      </c>
      <c r="R272" s="26"/>
      <c r="S272">
        <v>1</v>
      </c>
      <c r="T272">
        <v>0</v>
      </c>
      <c r="U272" s="26"/>
      <c r="V272">
        <v>1</v>
      </c>
      <c r="W272">
        <v>0</v>
      </c>
      <c r="X272" s="26"/>
      <c r="Y272">
        <v>4</v>
      </c>
      <c r="Z272">
        <v>4</v>
      </c>
      <c r="AA272" s="26" t="s">
        <v>51</v>
      </c>
      <c r="AB272">
        <v>4</v>
      </c>
      <c r="AC272">
        <v>1</v>
      </c>
      <c r="AD272" s="26"/>
      <c r="AE272">
        <v>4</v>
      </c>
      <c r="AF272">
        <v>4</v>
      </c>
      <c r="AG272">
        <v>4</v>
      </c>
      <c r="AH272">
        <v>2</v>
      </c>
      <c r="AI272" s="26"/>
      <c r="AJ272">
        <v>1</v>
      </c>
      <c r="AK272">
        <v>2</v>
      </c>
      <c r="AL272">
        <v>1</v>
      </c>
      <c r="AM272">
        <v>1</v>
      </c>
      <c r="AN272" s="26" t="s">
        <v>51</v>
      </c>
      <c r="AO272">
        <v>2</v>
      </c>
      <c r="AP272" s="26"/>
    </row>
    <row r="273" spans="1:42" ht="12.75">
      <c r="A273">
        <f t="shared" si="15"/>
        <v>12</v>
      </c>
      <c r="B273" s="5">
        <v>7393</v>
      </c>
      <c r="C273" s="5" t="s">
        <v>284</v>
      </c>
      <c r="D273" s="5" t="s">
        <v>288</v>
      </c>
      <c r="E273">
        <v>21</v>
      </c>
      <c r="F273" s="26">
        <v>20</v>
      </c>
      <c r="G273">
        <v>2</v>
      </c>
      <c r="H273" s="8">
        <v>0</v>
      </c>
      <c r="I273" s="26"/>
      <c r="J273">
        <v>2</v>
      </c>
      <c r="K273">
        <v>0</v>
      </c>
      <c r="L273" s="26"/>
      <c r="M273">
        <v>1</v>
      </c>
      <c r="N273">
        <v>1</v>
      </c>
      <c r="O273" s="26" t="s">
        <v>51</v>
      </c>
      <c r="P273">
        <v>1</v>
      </c>
      <c r="Q273">
        <v>0</v>
      </c>
      <c r="R273" s="26"/>
      <c r="S273">
        <v>1</v>
      </c>
      <c r="T273">
        <v>1</v>
      </c>
      <c r="U273" s="26" t="s">
        <v>51</v>
      </c>
      <c r="V273">
        <v>1</v>
      </c>
      <c r="W273">
        <v>1</v>
      </c>
      <c r="X273" s="26" t="s">
        <v>51</v>
      </c>
      <c r="Y273">
        <v>4</v>
      </c>
      <c r="Z273">
        <v>0</v>
      </c>
      <c r="AA273" s="26"/>
      <c r="AB273">
        <v>4</v>
      </c>
      <c r="AC273">
        <v>0</v>
      </c>
      <c r="AD273" s="26"/>
      <c r="AE273">
        <v>4</v>
      </c>
      <c r="AF273">
        <v>4</v>
      </c>
      <c r="AG273">
        <v>4</v>
      </c>
      <c r="AH273">
        <v>4</v>
      </c>
      <c r="AI273" s="26" t="s">
        <v>51</v>
      </c>
      <c r="AJ273">
        <v>1</v>
      </c>
      <c r="AK273">
        <v>2</v>
      </c>
      <c r="AL273">
        <v>1</v>
      </c>
      <c r="AM273">
        <v>1</v>
      </c>
      <c r="AN273" s="26" t="s">
        <v>51</v>
      </c>
      <c r="AO273">
        <v>5</v>
      </c>
      <c r="AP273" s="26" t="s">
        <v>427</v>
      </c>
    </row>
    <row r="274" spans="1:42" ht="12.75">
      <c r="A274">
        <f t="shared" si="15"/>
        <v>13</v>
      </c>
      <c r="B274" s="5">
        <v>4171</v>
      </c>
      <c r="C274" s="5" t="s">
        <v>289</v>
      </c>
      <c r="D274" s="5" t="s">
        <v>290</v>
      </c>
      <c r="E274">
        <v>18</v>
      </c>
      <c r="F274" s="26">
        <v>11</v>
      </c>
      <c r="G274">
        <v>2</v>
      </c>
      <c r="H274" s="8">
        <v>0</v>
      </c>
      <c r="I274" s="26"/>
      <c r="J274">
        <v>2</v>
      </c>
      <c r="K274">
        <v>0</v>
      </c>
      <c r="L274" s="26"/>
      <c r="M274">
        <v>1</v>
      </c>
      <c r="N274">
        <v>0</v>
      </c>
      <c r="O274" s="26"/>
      <c r="P274">
        <v>1</v>
      </c>
      <c r="Q274">
        <v>0</v>
      </c>
      <c r="R274" s="26"/>
      <c r="S274">
        <v>1</v>
      </c>
      <c r="T274">
        <v>0</v>
      </c>
      <c r="U274" s="26"/>
      <c r="V274">
        <v>1</v>
      </c>
      <c r="W274">
        <v>0</v>
      </c>
      <c r="X274" s="26"/>
      <c r="Y274">
        <v>4</v>
      </c>
      <c r="Z274">
        <v>2</v>
      </c>
      <c r="AA274" s="26"/>
      <c r="AB274">
        <v>4</v>
      </c>
      <c r="AC274">
        <v>0</v>
      </c>
      <c r="AD274" s="26"/>
      <c r="AE274">
        <v>4</v>
      </c>
      <c r="AF274">
        <v>6</v>
      </c>
      <c r="AG274">
        <v>4</v>
      </c>
      <c r="AH274">
        <v>5</v>
      </c>
      <c r="AI274" s="26" t="s">
        <v>51</v>
      </c>
      <c r="AJ274">
        <v>1</v>
      </c>
      <c r="AK274">
        <v>0</v>
      </c>
      <c r="AL274">
        <v>1</v>
      </c>
      <c r="AM274">
        <v>0</v>
      </c>
      <c r="AN274" s="26"/>
      <c r="AO274">
        <v>1</v>
      </c>
      <c r="AP274" s="26"/>
    </row>
    <row r="275" spans="1:42" ht="12.75">
      <c r="A275">
        <f t="shared" si="15"/>
        <v>14</v>
      </c>
      <c r="B275" s="5">
        <v>7211</v>
      </c>
      <c r="C275" s="5" t="s">
        <v>289</v>
      </c>
      <c r="D275" s="5" t="s">
        <v>291</v>
      </c>
      <c r="E275">
        <v>10</v>
      </c>
      <c r="F275" s="26">
        <v>13</v>
      </c>
      <c r="G275">
        <v>2</v>
      </c>
      <c r="H275" s="8">
        <v>2</v>
      </c>
      <c r="I275" s="26" t="s">
        <v>51</v>
      </c>
      <c r="J275">
        <v>2</v>
      </c>
      <c r="K275">
        <v>1</v>
      </c>
      <c r="L275" s="26"/>
      <c r="M275">
        <v>1</v>
      </c>
      <c r="N275">
        <v>0</v>
      </c>
      <c r="O275" s="26"/>
      <c r="P275">
        <v>1</v>
      </c>
      <c r="Q275">
        <v>0</v>
      </c>
      <c r="R275" s="26"/>
      <c r="S275">
        <v>1</v>
      </c>
      <c r="T275">
        <v>0</v>
      </c>
      <c r="U275" s="26"/>
      <c r="V275">
        <v>1</v>
      </c>
      <c r="W275">
        <v>0</v>
      </c>
      <c r="X275" s="26"/>
      <c r="Y275">
        <v>4</v>
      </c>
      <c r="Z275">
        <v>4</v>
      </c>
      <c r="AA275" s="26" t="s">
        <v>51</v>
      </c>
      <c r="AB275">
        <v>4</v>
      </c>
      <c r="AC275">
        <v>3</v>
      </c>
      <c r="AD275" s="26"/>
      <c r="AE275">
        <v>4</v>
      </c>
      <c r="AF275">
        <v>7</v>
      </c>
      <c r="AG275">
        <v>4</v>
      </c>
      <c r="AH275">
        <v>7</v>
      </c>
      <c r="AI275" s="26" t="s">
        <v>51</v>
      </c>
      <c r="AJ275">
        <v>1</v>
      </c>
      <c r="AK275">
        <v>1</v>
      </c>
      <c r="AL275">
        <v>1</v>
      </c>
      <c r="AM275">
        <v>0</v>
      </c>
      <c r="AN275" s="26"/>
      <c r="AO275">
        <v>3</v>
      </c>
      <c r="AP275" s="26"/>
    </row>
    <row r="276" spans="1:42" ht="12.75">
      <c r="A276">
        <f t="shared" si="15"/>
        <v>15</v>
      </c>
      <c r="B276" s="5">
        <v>8156</v>
      </c>
      <c r="C276" s="5" t="s">
        <v>289</v>
      </c>
      <c r="D276" s="5" t="s">
        <v>292</v>
      </c>
      <c r="E276">
        <v>24</v>
      </c>
      <c r="F276" s="26">
        <v>11</v>
      </c>
      <c r="G276">
        <v>2</v>
      </c>
      <c r="H276" s="8">
        <v>1</v>
      </c>
      <c r="I276" s="26"/>
      <c r="J276">
        <v>2</v>
      </c>
      <c r="K276">
        <v>0</v>
      </c>
      <c r="L276" s="26"/>
      <c r="M276">
        <v>1</v>
      </c>
      <c r="N276">
        <v>0</v>
      </c>
      <c r="O276" s="26"/>
      <c r="P276">
        <v>1</v>
      </c>
      <c r="Q276">
        <v>0</v>
      </c>
      <c r="R276" s="26"/>
      <c r="S276">
        <v>1</v>
      </c>
      <c r="T276">
        <v>0</v>
      </c>
      <c r="U276" s="26"/>
      <c r="V276">
        <v>1</v>
      </c>
      <c r="W276">
        <v>0</v>
      </c>
      <c r="X276" s="26"/>
      <c r="Y276">
        <v>4</v>
      </c>
      <c r="Z276">
        <v>0</v>
      </c>
      <c r="AA276" s="26"/>
      <c r="AB276">
        <v>4</v>
      </c>
      <c r="AC276">
        <v>0</v>
      </c>
      <c r="AD276" s="26"/>
      <c r="AE276">
        <v>4</v>
      </c>
      <c r="AF276">
        <v>7</v>
      </c>
      <c r="AG276">
        <v>4</v>
      </c>
      <c r="AH276">
        <v>5</v>
      </c>
      <c r="AI276" s="26" t="s">
        <v>51</v>
      </c>
      <c r="AJ276">
        <v>1</v>
      </c>
      <c r="AK276">
        <v>1</v>
      </c>
      <c r="AL276">
        <v>1</v>
      </c>
      <c r="AM276">
        <v>0</v>
      </c>
      <c r="AN276" s="26"/>
      <c r="AO276">
        <v>1</v>
      </c>
      <c r="AP276" s="26"/>
    </row>
    <row r="277" spans="1:42" ht="12.75">
      <c r="A277">
        <f t="shared" si="15"/>
        <v>16</v>
      </c>
      <c r="B277" s="113">
        <v>8747</v>
      </c>
      <c r="C277" s="113" t="s">
        <v>289</v>
      </c>
      <c r="D277" s="113" t="s">
        <v>416</v>
      </c>
      <c r="E277">
        <v>20</v>
      </c>
      <c r="F277" s="26">
        <v>20</v>
      </c>
      <c r="G277">
        <v>2</v>
      </c>
      <c r="H277" s="8">
        <v>0</v>
      </c>
      <c r="I277" s="26"/>
      <c r="J277">
        <v>2</v>
      </c>
      <c r="K277">
        <v>0</v>
      </c>
      <c r="L277" s="26"/>
      <c r="M277">
        <v>1</v>
      </c>
      <c r="N277">
        <v>0</v>
      </c>
      <c r="O277" s="26"/>
      <c r="P277">
        <v>1</v>
      </c>
      <c r="Q277">
        <v>0</v>
      </c>
      <c r="R277" s="26"/>
      <c r="S277">
        <v>1</v>
      </c>
      <c r="T277">
        <v>0</v>
      </c>
      <c r="U277" s="26"/>
      <c r="V277">
        <v>1</v>
      </c>
      <c r="W277">
        <v>0</v>
      </c>
      <c r="X277" s="26"/>
      <c r="Y277">
        <v>4</v>
      </c>
      <c r="Z277">
        <v>0</v>
      </c>
      <c r="AA277" s="26"/>
      <c r="AB277">
        <v>4</v>
      </c>
      <c r="AC277">
        <v>0</v>
      </c>
      <c r="AD277" s="26"/>
      <c r="AE277">
        <v>4</v>
      </c>
      <c r="AF277">
        <v>0</v>
      </c>
      <c r="AG277">
        <v>4</v>
      </c>
      <c r="AH277">
        <v>0</v>
      </c>
      <c r="AI277" s="26"/>
      <c r="AJ277">
        <v>1</v>
      </c>
      <c r="AK277">
        <v>0</v>
      </c>
      <c r="AL277">
        <v>1</v>
      </c>
      <c r="AM277">
        <v>0</v>
      </c>
      <c r="AN277" s="26"/>
      <c r="AO277">
        <v>0</v>
      </c>
      <c r="AP277" s="26"/>
    </row>
    <row r="278" spans="1:42" ht="12.75">
      <c r="A278">
        <f t="shared" si="15"/>
        <v>17</v>
      </c>
      <c r="B278" s="5">
        <v>752</v>
      </c>
      <c r="C278" s="5" t="s">
        <v>293</v>
      </c>
      <c r="D278" s="5" t="s">
        <v>294</v>
      </c>
      <c r="E278">
        <v>19</v>
      </c>
      <c r="F278" s="26">
        <v>11</v>
      </c>
      <c r="G278">
        <v>2</v>
      </c>
      <c r="H278" s="8">
        <v>2</v>
      </c>
      <c r="I278" s="26" t="s">
        <v>51</v>
      </c>
      <c r="J278">
        <v>2</v>
      </c>
      <c r="K278">
        <v>0</v>
      </c>
      <c r="L278" s="26"/>
      <c r="M278">
        <v>1</v>
      </c>
      <c r="N278">
        <v>0</v>
      </c>
      <c r="O278" s="26"/>
      <c r="P278">
        <v>1</v>
      </c>
      <c r="Q278">
        <v>0</v>
      </c>
      <c r="R278" s="26"/>
      <c r="S278">
        <v>1</v>
      </c>
      <c r="T278">
        <v>0</v>
      </c>
      <c r="U278" s="26"/>
      <c r="V278">
        <v>1</v>
      </c>
      <c r="W278">
        <v>0</v>
      </c>
      <c r="X278" s="26"/>
      <c r="Y278">
        <v>4</v>
      </c>
      <c r="Z278">
        <v>3</v>
      </c>
      <c r="AA278" s="26"/>
      <c r="AB278">
        <v>4</v>
      </c>
      <c r="AC278">
        <v>0</v>
      </c>
      <c r="AD278" s="26"/>
      <c r="AE278">
        <v>4</v>
      </c>
      <c r="AF278">
        <v>3</v>
      </c>
      <c r="AG278">
        <v>4</v>
      </c>
      <c r="AH278">
        <v>4</v>
      </c>
      <c r="AI278" s="26"/>
      <c r="AJ278">
        <v>1</v>
      </c>
      <c r="AK278">
        <v>1</v>
      </c>
      <c r="AL278">
        <v>1</v>
      </c>
      <c r="AM278">
        <v>0</v>
      </c>
      <c r="AN278" s="26"/>
      <c r="AO278">
        <v>1</v>
      </c>
      <c r="AP278" s="26"/>
    </row>
    <row r="279" spans="1:42" ht="12.75">
      <c r="A279">
        <f t="shared" si="15"/>
        <v>18</v>
      </c>
      <c r="B279" s="5">
        <v>4529</v>
      </c>
      <c r="C279" s="5" t="s">
        <v>293</v>
      </c>
      <c r="D279" s="5" t="s">
        <v>295</v>
      </c>
      <c r="E279">
        <v>8</v>
      </c>
      <c r="F279" s="26">
        <v>16</v>
      </c>
      <c r="G279">
        <v>2</v>
      </c>
      <c r="H279" s="8">
        <v>2</v>
      </c>
      <c r="I279" s="26" t="s">
        <v>51</v>
      </c>
      <c r="J279">
        <v>2</v>
      </c>
      <c r="K279">
        <v>2</v>
      </c>
      <c r="L279" s="26" t="s">
        <v>51</v>
      </c>
      <c r="M279">
        <v>1</v>
      </c>
      <c r="N279">
        <v>0</v>
      </c>
      <c r="O279" s="26"/>
      <c r="P279">
        <v>1</v>
      </c>
      <c r="Q279">
        <v>0</v>
      </c>
      <c r="R279" s="26"/>
      <c r="S279">
        <v>1</v>
      </c>
      <c r="T279">
        <v>1</v>
      </c>
      <c r="U279" s="26" t="s">
        <v>51</v>
      </c>
      <c r="V279">
        <v>1</v>
      </c>
      <c r="W279">
        <v>1</v>
      </c>
      <c r="X279" s="26" t="s">
        <v>51</v>
      </c>
      <c r="Y279">
        <v>4</v>
      </c>
      <c r="Z279">
        <v>4</v>
      </c>
      <c r="AA279" s="26" t="s">
        <v>51</v>
      </c>
      <c r="AB279">
        <v>4</v>
      </c>
      <c r="AC279">
        <v>6</v>
      </c>
      <c r="AD279" s="26" t="s">
        <v>51</v>
      </c>
      <c r="AE279">
        <v>4</v>
      </c>
      <c r="AF279">
        <v>5</v>
      </c>
      <c r="AG279">
        <v>4</v>
      </c>
      <c r="AH279">
        <v>0</v>
      </c>
      <c r="AI279" s="26"/>
      <c r="AJ279">
        <v>1</v>
      </c>
      <c r="AK279">
        <v>0</v>
      </c>
      <c r="AL279">
        <v>1</v>
      </c>
      <c r="AM279">
        <v>1</v>
      </c>
      <c r="AN279" s="26"/>
      <c r="AO279">
        <v>6</v>
      </c>
      <c r="AP279" s="26" t="s">
        <v>427</v>
      </c>
    </row>
    <row r="280" spans="1:42" ht="12.75">
      <c r="A280">
        <f t="shared" si="15"/>
        <v>19</v>
      </c>
      <c r="B280" s="5">
        <v>4620</v>
      </c>
      <c r="C280" s="5" t="s">
        <v>293</v>
      </c>
      <c r="D280" s="5" t="s">
        <v>296</v>
      </c>
      <c r="E280">
        <v>12</v>
      </c>
      <c r="F280" s="26">
        <v>19</v>
      </c>
      <c r="G280">
        <v>2</v>
      </c>
      <c r="H280" s="8">
        <v>2</v>
      </c>
      <c r="I280" s="26" t="s">
        <v>51</v>
      </c>
      <c r="J280">
        <v>2</v>
      </c>
      <c r="K280">
        <v>0</v>
      </c>
      <c r="L280" s="26"/>
      <c r="M280">
        <v>1</v>
      </c>
      <c r="N280">
        <v>0</v>
      </c>
      <c r="O280" s="26"/>
      <c r="P280">
        <v>1</v>
      </c>
      <c r="Q280">
        <v>0</v>
      </c>
      <c r="R280" s="26"/>
      <c r="S280">
        <v>1</v>
      </c>
      <c r="T280">
        <v>0</v>
      </c>
      <c r="U280" s="26"/>
      <c r="V280">
        <v>1</v>
      </c>
      <c r="W280">
        <v>0</v>
      </c>
      <c r="X280" s="26"/>
      <c r="Y280">
        <v>4</v>
      </c>
      <c r="Z280">
        <v>4</v>
      </c>
      <c r="AA280" s="26" t="s">
        <v>51</v>
      </c>
      <c r="AB280">
        <v>4</v>
      </c>
      <c r="AC280">
        <v>11</v>
      </c>
      <c r="AD280" s="26" t="s">
        <v>51</v>
      </c>
      <c r="AE280">
        <v>4</v>
      </c>
      <c r="AF280">
        <v>4</v>
      </c>
      <c r="AG280">
        <v>4</v>
      </c>
      <c r="AH280">
        <v>4</v>
      </c>
      <c r="AI280" s="26" t="s">
        <v>51</v>
      </c>
      <c r="AJ280">
        <v>1</v>
      </c>
      <c r="AK280">
        <v>1</v>
      </c>
      <c r="AL280">
        <v>1</v>
      </c>
      <c r="AM280">
        <v>1</v>
      </c>
      <c r="AN280" s="26" t="s">
        <v>51</v>
      </c>
      <c r="AO280">
        <v>5</v>
      </c>
      <c r="AP280" s="26" t="s">
        <v>427</v>
      </c>
    </row>
    <row r="281" spans="1:42" ht="12.75">
      <c r="A281">
        <f t="shared" si="15"/>
        <v>20</v>
      </c>
      <c r="B281" s="5">
        <v>5325</v>
      </c>
      <c r="C281" s="5" t="s">
        <v>293</v>
      </c>
      <c r="D281" s="140" t="s">
        <v>297</v>
      </c>
      <c r="E281">
        <v>22</v>
      </c>
      <c r="F281" s="26">
        <v>17</v>
      </c>
      <c r="G281">
        <v>2</v>
      </c>
      <c r="H281" s="8">
        <v>2</v>
      </c>
      <c r="I281" s="26" t="s">
        <v>51</v>
      </c>
      <c r="J281">
        <v>2</v>
      </c>
      <c r="K281">
        <v>1</v>
      </c>
      <c r="L281" s="26"/>
      <c r="M281">
        <v>1</v>
      </c>
      <c r="N281">
        <v>0</v>
      </c>
      <c r="O281" s="26"/>
      <c r="P281">
        <v>1</v>
      </c>
      <c r="Q281">
        <v>0</v>
      </c>
      <c r="R281" s="26"/>
      <c r="S281">
        <v>1</v>
      </c>
      <c r="T281">
        <v>0</v>
      </c>
      <c r="U281" s="26"/>
      <c r="V281">
        <v>1</v>
      </c>
      <c r="W281">
        <v>0</v>
      </c>
      <c r="X281" s="26"/>
      <c r="Y281">
        <v>4</v>
      </c>
      <c r="Z281">
        <v>4</v>
      </c>
      <c r="AA281" s="26" t="s">
        <v>51</v>
      </c>
      <c r="AB281">
        <v>4</v>
      </c>
      <c r="AC281">
        <v>0</v>
      </c>
      <c r="AD281" s="26"/>
      <c r="AE281">
        <v>4</v>
      </c>
      <c r="AF281">
        <v>4</v>
      </c>
      <c r="AG281">
        <v>4</v>
      </c>
      <c r="AH281">
        <v>4</v>
      </c>
      <c r="AI281" s="26" t="s">
        <v>51</v>
      </c>
      <c r="AJ281">
        <v>1</v>
      </c>
      <c r="AK281">
        <v>2</v>
      </c>
      <c r="AL281">
        <v>1</v>
      </c>
      <c r="AM281">
        <v>1</v>
      </c>
      <c r="AN281" s="26" t="s">
        <v>51</v>
      </c>
      <c r="AO281">
        <v>4</v>
      </c>
      <c r="AP281" s="26"/>
    </row>
    <row r="282" spans="1:42" ht="12.75">
      <c r="A282">
        <f t="shared" si="15"/>
        <v>21</v>
      </c>
      <c r="B282" s="5">
        <v>5955</v>
      </c>
      <c r="C282" s="5" t="s">
        <v>293</v>
      </c>
      <c r="D282" s="5" t="s">
        <v>298</v>
      </c>
      <c r="E282">
        <v>31</v>
      </c>
      <c r="F282" s="26">
        <v>33</v>
      </c>
      <c r="G282">
        <v>2</v>
      </c>
      <c r="H282" s="8">
        <v>2</v>
      </c>
      <c r="I282" s="26" t="s">
        <v>51</v>
      </c>
      <c r="J282">
        <v>2</v>
      </c>
      <c r="K282">
        <v>2</v>
      </c>
      <c r="L282" s="26" t="s">
        <v>51</v>
      </c>
      <c r="M282">
        <v>1</v>
      </c>
      <c r="N282">
        <v>1</v>
      </c>
      <c r="O282" s="26" t="s">
        <v>51</v>
      </c>
      <c r="P282">
        <v>1</v>
      </c>
      <c r="Q282">
        <v>1</v>
      </c>
      <c r="R282" s="26" t="s">
        <v>51</v>
      </c>
      <c r="S282">
        <v>1</v>
      </c>
      <c r="T282">
        <v>1</v>
      </c>
      <c r="U282" s="26" t="s">
        <v>51</v>
      </c>
      <c r="V282">
        <v>1</v>
      </c>
      <c r="W282">
        <v>1</v>
      </c>
      <c r="X282" s="26" t="s">
        <v>51</v>
      </c>
      <c r="Y282">
        <v>4</v>
      </c>
      <c r="Z282">
        <v>4</v>
      </c>
      <c r="AA282" s="26" t="s">
        <v>51</v>
      </c>
      <c r="AB282">
        <v>4</v>
      </c>
      <c r="AC282">
        <v>5</v>
      </c>
      <c r="AD282" s="26" t="s">
        <v>51</v>
      </c>
      <c r="AE282">
        <v>4</v>
      </c>
      <c r="AF282">
        <v>6</v>
      </c>
      <c r="AG282">
        <v>4</v>
      </c>
      <c r="AH282">
        <v>4</v>
      </c>
      <c r="AI282" s="26" t="s">
        <v>51</v>
      </c>
      <c r="AJ282">
        <v>1</v>
      </c>
      <c r="AK282">
        <v>2</v>
      </c>
      <c r="AL282">
        <v>1</v>
      </c>
      <c r="AM282">
        <v>1</v>
      </c>
      <c r="AN282" s="26" t="s">
        <v>51</v>
      </c>
      <c r="AO282">
        <v>10</v>
      </c>
      <c r="AP282" s="26" t="s">
        <v>428</v>
      </c>
    </row>
    <row r="283" spans="1:42" ht="12.75">
      <c r="A283">
        <f t="shared" si="15"/>
        <v>22</v>
      </c>
      <c r="B283" s="105">
        <v>3120</v>
      </c>
      <c r="C283" s="105" t="s">
        <v>299</v>
      </c>
      <c r="D283" s="122" t="s">
        <v>401</v>
      </c>
      <c r="E283">
        <v>12</v>
      </c>
      <c r="F283" s="26">
        <v>0</v>
      </c>
      <c r="G283">
        <v>2</v>
      </c>
      <c r="H283" s="8">
        <v>0</v>
      </c>
      <c r="I283" s="26"/>
      <c r="J283">
        <v>2</v>
      </c>
      <c r="K283">
        <v>0</v>
      </c>
      <c r="L283" s="26"/>
      <c r="M283">
        <v>1</v>
      </c>
      <c r="N283">
        <v>0</v>
      </c>
      <c r="O283" s="26"/>
      <c r="P283">
        <v>1</v>
      </c>
      <c r="Q283">
        <v>0</v>
      </c>
      <c r="R283" s="26"/>
      <c r="S283">
        <v>1</v>
      </c>
      <c r="T283">
        <v>0</v>
      </c>
      <c r="U283" s="26"/>
      <c r="V283">
        <v>1</v>
      </c>
      <c r="W283">
        <v>0</v>
      </c>
      <c r="X283" s="26"/>
      <c r="Y283">
        <v>4</v>
      </c>
      <c r="Z283">
        <v>0</v>
      </c>
      <c r="AA283" s="26"/>
      <c r="AB283">
        <v>4</v>
      </c>
      <c r="AC283">
        <v>0</v>
      </c>
      <c r="AD283" s="26"/>
      <c r="AE283">
        <v>4</v>
      </c>
      <c r="AF283">
        <v>5</v>
      </c>
      <c r="AG283">
        <v>4</v>
      </c>
      <c r="AH283">
        <v>0</v>
      </c>
      <c r="AI283" s="26"/>
      <c r="AJ283">
        <v>1</v>
      </c>
      <c r="AK283">
        <v>0</v>
      </c>
      <c r="AL283">
        <v>1</v>
      </c>
      <c r="AM283">
        <v>0</v>
      </c>
      <c r="AN283" s="26"/>
      <c r="AO283">
        <v>0</v>
      </c>
      <c r="AP283" s="26"/>
    </row>
    <row r="284" spans="1:42" ht="12.75">
      <c r="A284">
        <f t="shared" si="15"/>
        <v>23</v>
      </c>
      <c r="B284" s="141">
        <v>3819</v>
      </c>
      <c r="C284" s="142" t="s">
        <v>299</v>
      </c>
      <c r="D284" s="143" t="s">
        <v>419</v>
      </c>
      <c r="E284">
        <v>26</v>
      </c>
      <c r="F284" s="26">
        <v>0</v>
      </c>
      <c r="G284">
        <v>2</v>
      </c>
      <c r="H284" s="8">
        <v>0</v>
      </c>
      <c r="I284" s="26"/>
      <c r="J284">
        <v>2</v>
      </c>
      <c r="K284">
        <v>0</v>
      </c>
      <c r="L284" s="26"/>
      <c r="M284">
        <v>1</v>
      </c>
      <c r="N284">
        <v>0</v>
      </c>
      <c r="O284" s="26"/>
      <c r="P284">
        <v>1</v>
      </c>
      <c r="Q284">
        <v>0</v>
      </c>
      <c r="R284" s="26"/>
      <c r="S284">
        <v>1</v>
      </c>
      <c r="T284">
        <v>0</v>
      </c>
      <c r="U284" s="26"/>
      <c r="V284">
        <v>1</v>
      </c>
      <c r="W284">
        <v>0</v>
      </c>
      <c r="X284" s="26"/>
      <c r="Y284">
        <v>4</v>
      </c>
      <c r="Z284">
        <v>0</v>
      </c>
      <c r="AA284" s="26"/>
      <c r="AB284">
        <v>4</v>
      </c>
      <c r="AC284">
        <v>0</v>
      </c>
      <c r="AD284" s="26"/>
      <c r="AE284">
        <v>4</v>
      </c>
      <c r="AF284">
        <v>0</v>
      </c>
      <c r="AG284">
        <v>4</v>
      </c>
      <c r="AH284">
        <v>0</v>
      </c>
      <c r="AI284" s="26"/>
      <c r="AJ284">
        <v>1</v>
      </c>
      <c r="AK284">
        <v>0</v>
      </c>
      <c r="AL284">
        <v>1</v>
      </c>
      <c r="AM284">
        <v>0</v>
      </c>
      <c r="AN284" s="26"/>
      <c r="AO284">
        <v>0</v>
      </c>
      <c r="AP284" s="26"/>
    </row>
    <row r="285" spans="1:42" ht="12.75">
      <c r="A285">
        <f t="shared" si="15"/>
        <v>24</v>
      </c>
      <c r="B285" s="5">
        <v>9372</v>
      </c>
      <c r="C285" s="5" t="s">
        <v>299</v>
      </c>
      <c r="D285" s="5" t="s">
        <v>300</v>
      </c>
      <c r="E285">
        <v>25</v>
      </c>
      <c r="F285" s="26">
        <v>25</v>
      </c>
      <c r="G285">
        <v>2</v>
      </c>
      <c r="H285" s="8">
        <v>2</v>
      </c>
      <c r="I285" s="26" t="s">
        <v>51</v>
      </c>
      <c r="J285">
        <v>2</v>
      </c>
      <c r="K285">
        <v>2</v>
      </c>
      <c r="L285" s="26" t="s">
        <v>51</v>
      </c>
      <c r="M285">
        <v>1</v>
      </c>
      <c r="N285">
        <v>1</v>
      </c>
      <c r="O285" s="26" t="s">
        <v>51</v>
      </c>
      <c r="P285">
        <v>1</v>
      </c>
      <c r="Q285">
        <v>0</v>
      </c>
      <c r="R285" s="26"/>
      <c r="S285">
        <v>1</v>
      </c>
      <c r="T285">
        <v>1</v>
      </c>
      <c r="U285" s="26" t="s">
        <v>51</v>
      </c>
      <c r="V285">
        <v>1</v>
      </c>
      <c r="W285">
        <v>0</v>
      </c>
      <c r="X285" s="26"/>
      <c r="Y285">
        <v>4</v>
      </c>
      <c r="Z285">
        <v>4</v>
      </c>
      <c r="AA285" s="26" t="s">
        <v>51</v>
      </c>
      <c r="AB285">
        <v>4</v>
      </c>
      <c r="AC285">
        <v>0</v>
      </c>
      <c r="AD285" s="26"/>
      <c r="AE285">
        <v>4</v>
      </c>
      <c r="AF285">
        <v>6</v>
      </c>
      <c r="AG285">
        <v>4</v>
      </c>
      <c r="AH285">
        <v>5</v>
      </c>
      <c r="AI285" s="26" t="s">
        <v>51</v>
      </c>
      <c r="AJ285">
        <v>1</v>
      </c>
      <c r="AK285">
        <v>2</v>
      </c>
      <c r="AL285">
        <v>1</v>
      </c>
      <c r="AM285">
        <v>1</v>
      </c>
      <c r="AN285" s="26" t="s">
        <v>51</v>
      </c>
      <c r="AO285">
        <v>7</v>
      </c>
      <c r="AP285" s="26" t="s">
        <v>429</v>
      </c>
    </row>
    <row r="286" spans="2:42" ht="12.75">
      <c r="B286" s="5"/>
      <c r="C286" s="5"/>
      <c r="D286" s="5"/>
      <c r="E286" s="4">
        <f>SUM(E262:E285)</f>
        <v>480</v>
      </c>
      <c r="F286" s="27">
        <f>SUM(F262:F285)</f>
        <v>403</v>
      </c>
      <c r="G286" s="4">
        <f>SUM(G262:G285)</f>
        <v>48</v>
      </c>
      <c r="H286" s="4">
        <f>SUM(H262:H285)</f>
        <v>21</v>
      </c>
      <c r="I286" s="27"/>
      <c r="J286" s="4">
        <f>SUM(J262:J285)</f>
        <v>48</v>
      </c>
      <c r="K286" s="4">
        <f>SUM(K262:K285)</f>
        <v>12</v>
      </c>
      <c r="L286" s="27"/>
      <c r="M286" s="4">
        <f>SUM(M262:M285)</f>
        <v>24</v>
      </c>
      <c r="N286" s="4">
        <f>SUM(N262:N285)</f>
        <v>6</v>
      </c>
      <c r="O286" s="27"/>
      <c r="P286" s="4">
        <f>SUM(P262:P285)</f>
        <v>24</v>
      </c>
      <c r="Q286" s="4">
        <f>SUM(Q262:Q285)</f>
        <v>3</v>
      </c>
      <c r="R286" s="27"/>
      <c r="S286" s="4">
        <f>SUM(S262:S285)</f>
        <v>24</v>
      </c>
      <c r="T286" s="4">
        <f>SUM(T262:T285)</f>
        <v>8</v>
      </c>
      <c r="U286" s="27"/>
      <c r="V286" s="4">
        <f>SUM(V262:V285)</f>
        <v>24</v>
      </c>
      <c r="W286" s="4">
        <f>SUM(W262:W285)</f>
        <v>4</v>
      </c>
      <c r="X286" s="27"/>
      <c r="Y286" s="4">
        <f>SUM(Y262:Y285)</f>
        <v>96</v>
      </c>
      <c r="Z286" s="4">
        <f>SUM(Z262:Z285)</f>
        <v>55</v>
      </c>
      <c r="AA286" s="27"/>
      <c r="AB286" s="4">
        <f>SUM(AB262:AB285)</f>
        <v>96</v>
      </c>
      <c r="AC286" s="4">
        <f>SUM(AC262:AC285)</f>
        <v>45</v>
      </c>
      <c r="AD286" s="27"/>
      <c r="AE286" s="4">
        <f>SUM(AE262:AE285)</f>
        <v>96</v>
      </c>
      <c r="AF286" s="4">
        <f>SUM(AF262:AF285)</f>
        <v>101</v>
      </c>
      <c r="AG286" s="4">
        <f>SUM(AG262:AG285)</f>
        <v>96</v>
      </c>
      <c r="AH286" s="4">
        <f>SUM(AH262:AH285)</f>
        <v>87</v>
      </c>
      <c r="AI286" s="27"/>
      <c r="AJ286" s="4">
        <f>SUM(AJ262:AJ285)</f>
        <v>24</v>
      </c>
      <c r="AK286" s="4">
        <f>SUM(AK262:AK285)</f>
        <v>25</v>
      </c>
      <c r="AL286" s="4">
        <f>SUM(AL262:AL285)</f>
        <v>24</v>
      </c>
      <c r="AM286" s="4">
        <f>SUM(AM262:AM285)</f>
        <v>15</v>
      </c>
      <c r="AN286" s="27"/>
      <c r="AO286" s="4">
        <f>SUM(AO262:AO285)</f>
        <v>78</v>
      </c>
      <c r="AP286" s="27"/>
    </row>
    <row r="287" spans="2:42" ht="12.75">
      <c r="B287" s="5"/>
      <c r="C287" s="5"/>
      <c r="D287" s="5"/>
      <c r="F287" s="26"/>
      <c r="G287" s="8"/>
      <c r="H287" s="8"/>
      <c r="I287" s="26"/>
      <c r="L287" s="26"/>
      <c r="M287" s="8"/>
      <c r="N287" s="8"/>
      <c r="O287" s="26"/>
      <c r="P287" s="8"/>
      <c r="Q287" s="8"/>
      <c r="R287" s="26"/>
      <c r="S287" s="8"/>
      <c r="T287" s="8"/>
      <c r="U287" s="26"/>
      <c r="W287" s="8"/>
      <c r="X287" s="26"/>
      <c r="Y287" s="8"/>
      <c r="Z287" s="8"/>
      <c r="AA287" s="26"/>
      <c r="AB287" s="8"/>
      <c r="AC287" s="8"/>
      <c r="AD287" s="26"/>
      <c r="AE287" s="8"/>
      <c r="AF287" s="8"/>
      <c r="AG287" s="8"/>
      <c r="AI287" s="26"/>
      <c r="AJ287" s="8"/>
      <c r="AK287" s="8"/>
      <c r="AL287" s="8"/>
      <c r="AM287" s="8"/>
      <c r="AN287" s="26"/>
      <c r="AO287" s="8"/>
      <c r="AP287" s="26"/>
    </row>
    <row r="288" spans="1:42" ht="12.75">
      <c r="A288">
        <v>1</v>
      </c>
      <c r="B288" s="5">
        <v>792</v>
      </c>
      <c r="C288" s="5" t="s">
        <v>301</v>
      </c>
      <c r="D288" s="5" t="s">
        <v>302</v>
      </c>
      <c r="E288">
        <v>55</v>
      </c>
      <c r="F288" s="26">
        <v>47</v>
      </c>
      <c r="G288">
        <v>2</v>
      </c>
      <c r="H288" s="8">
        <v>2</v>
      </c>
      <c r="I288" s="26" t="s">
        <v>51</v>
      </c>
      <c r="J288">
        <v>2</v>
      </c>
      <c r="K288">
        <v>3</v>
      </c>
      <c r="L288" s="26" t="s">
        <v>51</v>
      </c>
      <c r="M288">
        <v>1</v>
      </c>
      <c r="N288">
        <v>1</v>
      </c>
      <c r="O288" s="26" t="s">
        <v>51</v>
      </c>
      <c r="P288">
        <v>1</v>
      </c>
      <c r="Q288">
        <v>1</v>
      </c>
      <c r="R288" s="26" t="s">
        <v>51</v>
      </c>
      <c r="S288">
        <v>1</v>
      </c>
      <c r="T288">
        <v>1</v>
      </c>
      <c r="U288" s="26" t="s">
        <v>51</v>
      </c>
      <c r="V288">
        <v>1</v>
      </c>
      <c r="W288">
        <v>4</v>
      </c>
      <c r="X288" s="26" t="s">
        <v>51</v>
      </c>
      <c r="Y288">
        <v>4</v>
      </c>
      <c r="Z288">
        <v>4</v>
      </c>
      <c r="AA288" s="26" t="s">
        <v>51</v>
      </c>
      <c r="AB288">
        <v>4</v>
      </c>
      <c r="AC288">
        <v>10</v>
      </c>
      <c r="AD288" s="26" t="s">
        <v>51</v>
      </c>
      <c r="AE288">
        <v>4</v>
      </c>
      <c r="AF288">
        <v>7</v>
      </c>
      <c r="AG288">
        <v>4</v>
      </c>
      <c r="AH288">
        <v>6</v>
      </c>
      <c r="AI288" s="26" t="s">
        <v>51</v>
      </c>
      <c r="AJ288">
        <v>1</v>
      </c>
      <c r="AK288">
        <v>2</v>
      </c>
      <c r="AL288">
        <v>1</v>
      </c>
      <c r="AM288">
        <v>1</v>
      </c>
      <c r="AN288" s="26" t="s">
        <v>51</v>
      </c>
      <c r="AO288">
        <v>10</v>
      </c>
      <c r="AP288" s="26" t="s">
        <v>428</v>
      </c>
    </row>
    <row r="289" spans="1:42" ht="12.75">
      <c r="A289">
        <f aca="true" t="shared" si="16" ref="A289:A319">1+A288</f>
        <v>2</v>
      </c>
      <c r="B289" s="5">
        <v>3881</v>
      </c>
      <c r="C289" s="5" t="s">
        <v>301</v>
      </c>
      <c r="D289" s="5" t="s">
        <v>307</v>
      </c>
      <c r="E289">
        <v>20</v>
      </c>
      <c r="F289" s="26">
        <v>22</v>
      </c>
      <c r="G289">
        <v>2</v>
      </c>
      <c r="H289" s="8">
        <v>2</v>
      </c>
      <c r="I289" s="26" t="s">
        <v>51</v>
      </c>
      <c r="J289">
        <v>2</v>
      </c>
      <c r="K289">
        <v>2</v>
      </c>
      <c r="L289" s="26" t="s">
        <v>51</v>
      </c>
      <c r="M289">
        <v>1</v>
      </c>
      <c r="N289">
        <v>0</v>
      </c>
      <c r="O289" s="26"/>
      <c r="P289">
        <v>1</v>
      </c>
      <c r="Q289">
        <v>0</v>
      </c>
      <c r="R289" s="26"/>
      <c r="S289">
        <v>1</v>
      </c>
      <c r="T289">
        <v>1</v>
      </c>
      <c r="U289" s="26" t="s">
        <v>51</v>
      </c>
      <c r="V289">
        <v>1</v>
      </c>
      <c r="W289">
        <v>1</v>
      </c>
      <c r="X289" s="26" t="s">
        <v>51</v>
      </c>
      <c r="Y289">
        <v>4</v>
      </c>
      <c r="Z289">
        <v>4</v>
      </c>
      <c r="AA289" s="26" t="s">
        <v>51</v>
      </c>
      <c r="AB289">
        <v>4</v>
      </c>
      <c r="AC289">
        <v>0</v>
      </c>
      <c r="AD289" s="26"/>
      <c r="AE289">
        <v>4</v>
      </c>
      <c r="AF289">
        <v>7</v>
      </c>
      <c r="AG289">
        <v>4</v>
      </c>
      <c r="AH289">
        <v>5</v>
      </c>
      <c r="AI289" s="26" t="s">
        <v>51</v>
      </c>
      <c r="AJ289">
        <v>1</v>
      </c>
      <c r="AK289">
        <v>2</v>
      </c>
      <c r="AL289">
        <v>1</v>
      </c>
      <c r="AM289">
        <v>1</v>
      </c>
      <c r="AN289" s="26" t="s">
        <v>51</v>
      </c>
      <c r="AO289">
        <v>7</v>
      </c>
      <c r="AP289" s="26" t="s">
        <v>429</v>
      </c>
    </row>
    <row r="290" spans="1:42" ht="12.75">
      <c r="A290">
        <f t="shared" si="16"/>
        <v>3</v>
      </c>
      <c r="B290" s="112">
        <v>4192</v>
      </c>
      <c r="C290" s="112" t="s">
        <v>301</v>
      </c>
      <c r="D290" s="112" t="s">
        <v>411</v>
      </c>
      <c r="E290">
        <v>45</v>
      </c>
      <c r="F290" s="26">
        <v>45</v>
      </c>
      <c r="G290">
        <v>2</v>
      </c>
      <c r="H290" s="8">
        <v>0</v>
      </c>
      <c r="I290" s="26"/>
      <c r="J290">
        <v>2</v>
      </c>
      <c r="K290">
        <v>0</v>
      </c>
      <c r="L290" s="26"/>
      <c r="M290">
        <v>1</v>
      </c>
      <c r="N290">
        <v>0</v>
      </c>
      <c r="O290" s="26"/>
      <c r="P290">
        <v>1</v>
      </c>
      <c r="Q290">
        <v>0</v>
      </c>
      <c r="R290" s="26"/>
      <c r="S290">
        <v>1</v>
      </c>
      <c r="T290">
        <v>0</v>
      </c>
      <c r="U290" s="26"/>
      <c r="V290">
        <v>1</v>
      </c>
      <c r="W290">
        <v>0</v>
      </c>
      <c r="X290" s="26"/>
      <c r="Y290">
        <v>4</v>
      </c>
      <c r="Z290">
        <v>4</v>
      </c>
      <c r="AA290" s="26" t="s">
        <v>51</v>
      </c>
      <c r="AB290">
        <v>4</v>
      </c>
      <c r="AC290">
        <v>4</v>
      </c>
      <c r="AD290" s="26" t="s">
        <v>51</v>
      </c>
      <c r="AE290">
        <v>4</v>
      </c>
      <c r="AF290">
        <v>0</v>
      </c>
      <c r="AG290">
        <v>4</v>
      </c>
      <c r="AH290">
        <v>7</v>
      </c>
      <c r="AI290" s="26"/>
      <c r="AJ290">
        <v>1</v>
      </c>
      <c r="AK290">
        <v>1</v>
      </c>
      <c r="AL290">
        <v>1</v>
      </c>
      <c r="AM290">
        <v>0</v>
      </c>
      <c r="AN290" s="26"/>
      <c r="AO290">
        <v>2</v>
      </c>
      <c r="AP290" s="26"/>
    </row>
    <row r="291" spans="1:42" ht="12.75">
      <c r="A291">
        <f t="shared" si="16"/>
        <v>4</v>
      </c>
      <c r="B291" s="5">
        <v>4261</v>
      </c>
      <c r="C291" s="5" t="s">
        <v>301</v>
      </c>
      <c r="D291" s="5" t="s">
        <v>323</v>
      </c>
      <c r="E291">
        <v>41</v>
      </c>
      <c r="F291" s="26">
        <v>51</v>
      </c>
      <c r="G291">
        <v>2</v>
      </c>
      <c r="H291" s="8">
        <v>2</v>
      </c>
      <c r="I291" s="26" t="s">
        <v>51</v>
      </c>
      <c r="J291">
        <v>2</v>
      </c>
      <c r="K291">
        <v>2</v>
      </c>
      <c r="L291" s="26" t="s">
        <v>51</v>
      </c>
      <c r="M291">
        <v>1</v>
      </c>
      <c r="N291">
        <v>1</v>
      </c>
      <c r="O291" s="26" t="s">
        <v>51</v>
      </c>
      <c r="P291">
        <v>1</v>
      </c>
      <c r="Q291">
        <v>1</v>
      </c>
      <c r="R291" s="26" t="s">
        <v>51</v>
      </c>
      <c r="S291">
        <v>1</v>
      </c>
      <c r="T291">
        <v>1</v>
      </c>
      <c r="U291" s="26" t="s">
        <v>51</v>
      </c>
      <c r="V291">
        <v>1</v>
      </c>
      <c r="W291">
        <v>2</v>
      </c>
      <c r="X291" s="26" t="s">
        <v>51</v>
      </c>
      <c r="Y291">
        <v>4</v>
      </c>
      <c r="Z291">
        <v>4</v>
      </c>
      <c r="AA291" s="26" t="s">
        <v>51</v>
      </c>
      <c r="AB291">
        <v>4</v>
      </c>
      <c r="AC291">
        <v>14</v>
      </c>
      <c r="AD291" s="26" t="s">
        <v>51</v>
      </c>
      <c r="AE291">
        <v>4</v>
      </c>
      <c r="AF291">
        <v>7</v>
      </c>
      <c r="AG291">
        <v>4</v>
      </c>
      <c r="AH291">
        <v>5</v>
      </c>
      <c r="AI291" s="26" t="s">
        <v>51</v>
      </c>
      <c r="AJ291">
        <v>1</v>
      </c>
      <c r="AK291">
        <v>2</v>
      </c>
      <c r="AL291">
        <v>1</v>
      </c>
      <c r="AM291">
        <v>1</v>
      </c>
      <c r="AN291" s="26" t="s">
        <v>51</v>
      </c>
      <c r="AO291">
        <v>10</v>
      </c>
      <c r="AP291" s="26" t="s">
        <v>428</v>
      </c>
    </row>
    <row r="292" spans="1:42" ht="12.75">
      <c r="A292">
        <f>1+A291</f>
        <v>5</v>
      </c>
      <c r="B292" s="5">
        <v>6478</v>
      </c>
      <c r="C292" s="5" t="s">
        <v>301</v>
      </c>
      <c r="D292" s="5" t="s">
        <v>303</v>
      </c>
      <c r="E292">
        <v>49</v>
      </c>
      <c r="F292" s="26">
        <v>46</v>
      </c>
      <c r="G292">
        <v>2</v>
      </c>
      <c r="H292" s="8">
        <v>2</v>
      </c>
      <c r="I292" s="26" t="s">
        <v>51</v>
      </c>
      <c r="J292">
        <v>2</v>
      </c>
      <c r="K292">
        <v>0</v>
      </c>
      <c r="L292" s="26"/>
      <c r="M292">
        <v>1</v>
      </c>
      <c r="N292">
        <v>0</v>
      </c>
      <c r="O292" s="26"/>
      <c r="P292">
        <v>1</v>
      </c>
      <c r="Q292">
        <v>0</v>
      </c>
      <c r="R292" s="26"/>
      <c r="S292">
        <v>1</v>
      </c>
      <c r="T292">
        <v>0</v>
      </c>
      <c r="U292" s="26"/>
      <c r="V292">
        <v>1</v>
      </c>
      <c r="W292">
        <v>0</v>
      </c>
      <c r="X292" s="26"/>
      <c r="Y292">
        <v>4</v>
      </c>
      <c r="Z292">
        <v>4</v>
      </c>
      <c r="AA292" s="26" t="s">
        <v>51</v>
      </c>
      <c r="AB292">
        <v>4</v>
      </c>
      <c r="AC292">
        <v>17</v>
      </c>
      <c r="AD292" s="26" t="s">
        <v>51</v>
      </c>
      <c r="AE292">
        <v>4</v>
      </c>
      <c r="AF292">
        <v>7</v>
      </c>
      <c r="AG292">
        <v>4</v>
      </c>
      <c r="AH292">
        <v>4</v>
      </c>
      <c r="AI292" s="26" t="s">
        <v>51</v>
      </c>
      <c r="AJ292">
        <v>1</v>
      </c>
      <c r="AK292">
        <v>1</v>
      </c>
      <c r="AL292">
        <v>1</v>
      </c>
      <c r="AM292">
        <v>1</v>
      </c>
      <c r="AN292" s="26" t="s">
        <v>51</v>
      </c>
      <c r="AO292">
        <v>5</v>
      </c>
      <c r="AP292" s="26" t="s">
        <v>427</v>
      </c>
    </row>
    <row r="293" spans="1:42" ht="12.75">
      <c r="A293">
        <f>1+A292</f>
        <v>6</v>
      </c>
      <c r="B293" s="112">
        <v>7413</v>
      </c>
      <c r="C293" s="112" t="s">
        <v>301</v>
      </c>
      <c r="D293" s="112" t="s">
        <v>409</v>
      </c>
      <c r="E293">
        <v>20</v>
      </c>
      <c r="F293" s="26">
        <v>31</v>
      </c>
      <c r="G293">
        <v>2</v>
      </c>
      <c r="H293" s="8">
        <v>2</v>
      </c>
      <c r="I293" s="26" t="s">
        <v>51</v>
      </c>
      <c r="J293">
        <v>2</v>
      </c>
      <c r="K293">
        <v>0</v>
      </c>
      <c r="L293" s="26"/>
      <c r="M293">
        <v>1</v>
      </c>
      <c r="N293">
        <v>0</v>
      </c>
      <c r="O293" s="26"/>
      <c r="P293">
        <v>1</v>
      </c>
      <c r="Q293">
        <v>0</v>
      </c>
      <c r="R293" s="26"/>
      <c r="S293">
        <v>1</v>
      </c>
      <c r="T293">
        <v>1</v>
      </c>
      <c r="U293" s="26" t="s">
        <v>51</v>
      </c>
      <c r="V293">
        <v>1</v>
      </c>
      <c r="W293">
        <v>0</v>
      </c>
      <c r="X293" s="26"/>
      <c r="Y293">
        <v>4</v>
      </c>
      <c r="Z293">
        <v>4</v>
      </c>
      <c r="AA293" s="26" t="s">
        <v>51</v>
      </c>
      <c r="AB293">
        <v>4</v>
      </c>
      <c r="AC293">
        <v>7</v>
      </c>
      <c r="AD293" s="26" t="s">
        <v>51</v>
      </c>
      <c r="AE293">
        <v>4</v>
      </c>
      <c r="AF293">
        <v>0</v>
      </c>
      <c r="AG293">
        <v>4</v>
      </c>
      <c r="AH293">
        <v>4</v>
      </c>
      <c r="AI293" s="26"/>
      <c r="AJ293">
        <v>1</v>
      </c>
      <c r="AK293">
        <v>1</v>
      </c>
      <c r="AL293">
        <v>1</v>
      </c>
      <c r="AM293">
        <v>0</v>
      </c>
      <c r="AN293" s="26"/>
      <c r="AO293">
        <v>4</v>
      </c>
      <c r="AP293" s="26"/>
    </row>
    <row r="294" spans="1:42" ht="12.75">
      <c r="A294">
        <f>1+A293</f>
        <v>7</v>
      </c>
      <c r="B294" s="5">
        <v>9451</v>
      </c>
      <c r="C294" s="5" t="s">
        <v>301</v>
      </c>
      <c r="D294" s="5" t="s">
        <v>304</v>
      </c>
      <c r="E294">
        <v>24</v>
      </c>
      <c r="F294" s="26">
        <v>24</v>
      </c>
      <c r="G294">
        <v>2</v>
      </c>
      <c r="H294" s="8">
        <v>2</v>
      </c>
      <c r="I294" s="26" t="s">
        <v>51</v>
      </c>
      <c r="J294">
        <v>2</v>
      </c>
      <c r="K294">
        <v>0</v>
      </c>
      <c r="L294" s="26"/>
      <c r="M294">
        <v>1</v>
      </c>
      <c r="N294">
        <v>1</v>
      </c>
      <c r="O294" s="26" t="s">
        <v>51</v>
      </c>
      <c r="P294">
        <v>1</v>
      </c>
      <c r="Q294">
        <v>1</v>
      </c>
      <c r="R294" s="26" t="s">
        <v>51</v>
      </c>
      <c r="S294">
        <v>1</v>
      </c>
      <c r="T294">
        <v>1</v>
      </c>
      <c r="U294" s="26" t="s">
        <v>51</v>
      </c>
      <c r="V294">
        <v>1</v>
      </c>
      <c r="W294">
        <v>1</v>
      </c>
      <c r="X294" s="26" t="s">
        <v>51</v>
      </c>
      <c r="Y294">
        <v>4</v>
      </c>
      <c r="Z294">
        <v>4</v>
      </c>
      <c r="AA294" s="26" t="s">
        <v>51</v>
      </c>
      <c r="AB294">
        <v>4</v>
      </c>
      <c r="AC294">
        <v>7</v>
      </c>
      <c r="AD294" s="26" t="s">
        <v>51</v>
      </c>
      <c r="AE294">
        <v>4</v>
      </c>
      <c r="AF294">
        <v>7</v>
      </c>
      <c r="AG294">
        <v>4</v>
      </c>
      <c r="AH294">
        <v>6</v>
      </c>
      <c r="AI294" s="26" t="s">
        <v>51</v>
      </c>
      <c r="AJ294">
        <v>1</v>
      </c>
      <c r="AK294">
        <v>2</v>
      </c>
      <c r="AL294">
        <v>1</v>
      </c>
      <c r="AM294">
        <v>1</v>
      </c>
      <c r="AN294" s="26" t="s">
        <v>51</v>
      </c>
      <c r="AO294">
        <v>9</v>
      </c>
      <c r="AP294" s="26" t="s">
        <v>428</v>
      </c>
    </row>
    <row r="295" spans="1:42" ht="12.75">
      <c r="A295">
        <f t="shared" si="16"/>
        <v>8</v>
      </c>
      <c r="B295" s="5">
        <v>4286</v>
      </c>
      <c r="C295" s="5" t="s">
        <v>305</v>
      </c>
      <c r="D295" s="5" t="s">
        <v>308</v>
      </c>
      <c r="E295">
        <v>27</v>
      </c>
      <c r="F295" s="26">
        <v>8</v>
      </c>
      <c r="G295">
        <v>2</v>
      </c>
      <c r="H295" s="8">
        <v>0</v>
      </c>
      <c r="I295" s="26"/>
      <c r="J295">
        <v>2</v>
      </c>
      <c r="K295">
        <v>0</v>
      </c>
      <c r="L295" s="26"/>
      <c r="M295">
        <v>1</v>
      </c>
      <c r="N295">
        <v>0</v>
      </c>
      <c r="O295" s="26"/>
      <c r="P295">
        <v>1</v>
      </c>
      <c r="Q295">
        <v>0</v>
      </c>
      <c r="R295" s="26"/>
      <c r="S295">
        <v>1</v>
      </c>
      <c r="T295">
        <v>0</v>
      </c>
      <c r="U295" s="26"/>
      <c r="V295">
        <v>1</v>
      </c>
      <c r="W295">
        <v>0</v>
      </c>
      <c r="X295" s="26"/>
      <c r="Y295">
        <v>4</v>
      </c>
      <c r="Z295">
        <v>0</v>
      </c>
      <c r="AA295" s="26"/>
      <c r="AB295">
        <v>4</v>
      </c>
      <c r="AC295">
        <v>0</v>
      </c>
      <c r="AD295" s="26"/>
      <c r="AE295">
        <v>4</v>
      </c>
      <c r="AF295">
        <v>7</v>
      </c>
      <c r="AG295">
        <v>4</v>
      </c>
      <c r="AH295">
        <v>4</v>
      </c>
      <c r="AI295" s="26" t="s">
        <v>51</v>
      </c>
      <c r="AJ295">
        <v>1</v>
      </c>
      <c r="AK295">
        <v>0</v>
      </c>
      <c r="AL295">
        <v>1</v>
      </c>
      <c r="AM295">
        <v>1</v>
      </c>
      <c r="AN295" s="26"/>
      <c r="AO295">
        <v>1</v>
      </c>
      <c r="AP295" s="26"/>
    </row>
    <row r="296" spans="1:42" ht="12.75">
      <c r="A296">
        <f t="shared" si="16"/>
        <v>9</v>
      </c>
      <c r="B296" s="5">
        <v>4385</v>
      </c>
      <c r="C296" s="5" t="s">
        <v>305</v>
      </c>
      <c r="D296" s="5" t="s">
        <v>309</v>
      </c>
      <c r="E296">
        <v>24</v>
      </c>
      <c r="F296" s="26">
        <v>8</v>
      </c>
      <c r="G296">
        <v>2</v>
      </c>
      <c r="H296" s="8">
        <v>0</v>
      </c>
      <c r="I296" s="26"/>
      <c r="J296">
        <v>2</v>
      </c>
      <c r="K296">
        <v>0</v>
      </c>
      <c r="L296" s="26"/>
      <c r="M296">
        <v>1</v>
      </c>
      <c r="N296">
        <v>0</v>
      </c>
      <c r="O296" s="26"/>
      <c r="P296">
        <v>1</v>
      </c>
      <c r="Q296">
        <v>0</v>
      </c>
      <c r="R296" s="26"/>
      <c r="S296">
        <v>1</v>
      </c>
      <c r="T296">
        <v>0</v>
      </c>
      <c r="U296" s="26"/>
      <c r="V296">
        <v>1</v>
      </c>
      <c r="W296">
        <v>0</v>
      </c>
      <c r="X296" s="26"/>
      <c r="Y296">
        <v>4</v>
      </c>
      <c r="Z296">
        <v>0</v>
      </c>
      <c r="AA296" s="26"/>
      <c r="AB296">
        <v>4</v>
      </c>
      <c r="AC296">
        <v>0</v>
      </c>
      <c r="AD296" s="26"/>
      <c r="AE296">
        <v>4</v>
      </c>
      <c r="AF296">
        <v>7</v>
      </c>
      <c r="AG296">
        <v>4</v>
      </c>
      <c r="AH296">
        <v>4</v>
      </c>
      <c r="AI296" s="26" t="s">
        <v>51</v>
      </c>
      <c r="AJ296">
        <v>1</v>
      </c>
      <c r="AK296">
        <v>0</v>
      </c>
      <c r="AL296">
        <v>1</v>
      </c>
      <c r="AM296">
        <v>1</v>
      </c>
      <c r="AN296" s="26"/>
      <c r="AO296">
        <v>1</v>
      </c>
      <c r="AP296" s="26"/>
    </row>
    <row r="297" spans="1:42" ht="12.75">
      <c r="A297">
        <f t="shared" si="16"/>
        <v>10</v>
      </c>
      <c r="B297" s="5">
        <v>4692</v>
      </c>
      <c r="C297" s="5" t="s">
        <v>305</v>
      </c>
      <c r="D297" s="5" t="s">
        <v>310</v>
      </c>
      <c r="E297">
        <v>20</v>
      </c>
      <c r="F297" s="26">
        <v>20</v>
      </c>
      <c r="G297">
        <v>2</v>
      </c>
      <c r="H297" s="8">
        <v>0</v>
      </c>
      <c r="I297" s="26"/>
      <c r="J297">
        <v>2</v>
      </c>
      <c r="K297">
        <v>0</v>
      </c>
      <c r="L297" s="26"/>
      <c r="M297">
        <v>1</v>
      </c>
      <c r="N297">
        <v>0</v>
      </c>
      <c r="O297" s="26"/>
      <c r="P297">
        <v>1</v>
      </c>
      <c r="Q297">
        <v>0</v>
      </c>
      <c r="R297" s="26"/>
      <c r="S297">
        <v>1</v>
      </c>
      <c r="T297">
        <v>1</v>
      </c>
      <c r="U297" s="26" t="s">
        <v>51</v>
      </c>
      <c r="V297">
        <v>1</v>
      </c>
      <c r="W297">
        <v>0</v>
      </c>
      <c r="X297" s="26"/>
      <c r="Y297">
        <v>4</v>
      </c>
      <c r="Z297">
        <v>4</v>
      </c>
      <c r="AA297" s="26" t="s">
        <v>51</v>
      </c>
      <c r="AB297">
        <v>4</v>
      </c>
      <c r="AC297">
        <v>7</v>
      </c>
      <c r="AD297" s="26" t="s">
        <v>51</v>
      </c>
      <c r="AE297">
        <v>4</v>
      </c>
      <c r="AF297">
        <v>7</v>
      </c>
      <c r="AG297">
        <v>4</v>
      </c>
      <c r="AH297">
        <v>6</v>
      </c>
      <c r="AI297" s="26" t="s">
        <v>51</v>
      </c>
      <c r="AJ297">
        <v>1</v>
      </c>
      <c r="AK297">
        <v>2</v>
      </c>
      <c r="AL297">
        <v>1</v>
      </c>
      <c r="AM297">
        <v>1</v>
      </c>
      <c r="AN297" s="26" t="s">
        <v>51</v>
      </c>
      <c r="AO297">
        <v>5</v>
      </c>
      <c r="AP297" s="26" t="s">
        <v>427</v>
      </c>
    </row>
    <row r="298" spans="1:42" ht="12.75">
      <c r="A298">
        <f t="shared" si="16"/>
        <v>11</v>
      </c>
      <c r="B298" s="5">
        <v>8551</v>
      </c>
      <c r="C298" s="5" t="s">
        <v>305</v>
      </c>
      <c r="D298" s="5" t="s">
        <v>312</v>
      </c>
      <c r="E298">
        <v>30</v>
      </c>
      <c r="F298" s="26">
        <v>28</v>
      </c>
      <c r="G298">
        <v>2</v>
      </c>
      <c r="H298" s="8">
        <v>2</v>
      </c>
      <c r="I298" s="26" t="s">
        <v>51</v>
      </c>
      <c r="J298">
        <v>2</v>
      </c>
      <c r="K298">
        <v>0</v>
      </c>
      <c r="L298" s="26"/>
      <c r="M298">
        <v>1</v>
      </c>
      <c r="N298">
        <v>0</v>
      </c>
      <c r="O298" s="26"/>
      <c r="P298">
        <v>1</v>
      </c>
      <c r="Q298">
        <v>0</v>
      </c>
      <c r="R298" s="26"/>
      <c r="S298">
        <v>1</v>
      </c>
      <c r="T298">
        <v>1</v>
      </c>
      <c r="U298" s="26" t="s">
        <v>51</v>
      </c>
      <c r="V298">
        <v>1</v>
      </c>
      <c r="W298">
        <v>0</v>
      </c>
      <c r="X298" s="26"/>
      <c r="Y298">
        <v>4</v>
      </c>
      <c r="Z298">
        <v>4</v>
      </c>
      <c r="AA298" s="26" t="s">
        <v>51</v>
      </c>
      <c r="AB298">
        <v>4</v>
      </c>
      <c r="AC298">
        <v>8</v>
      </c>
      <c r="AD298" s="26" t="s">
        <v>51</v>
      </c>
      <c r="AE298">
        <v>4</v>
      </c>
      <c r="AF298">
        <v>6</v>
      </c>
      <c r="AG298">
        <v>4</v>
      </c>
      <c r="AH298">
        <v>5</v>
      </c>
      <c r="AI298" s="26" t="s">
        <v>51</v>
      </c>
      <c r="AJ298">
        <v>1</v>
      </c>
      <c r="AK298">
        <v>1</v>
      </c>
      <c r="AL298">
        <v>1</v>
      </c>
      <c r="AM298">
        <v>1</v>
      </c>
      <c r="AN298" s="26" t="s">
        <v>51</v>
      </c>
      <c r="AO298">
        <v>6</v>
      </c>
      <c r="AP298" s="26" t="s">
        <v>427</v>
      </c>
    </row>
    <row r="299" spans="1:42" ht="12.75">
      <c r="A299">
        <f t="shared" si="16"/>
        <v>12</v>
      </c>
      <c r="B299" s="123">
        <v>9234</v>
      </c>
      <c r="C299" s="123" t="s">
        <v>305</v>
      </c>
      <c r="D299" s="123" t="s">
        <v>449</v>
      </c>
      <c r="E299">
        <v>11</v>
      </c>
      <c r="F299" s="26">
        <v>0</v>
      </c>
      <c r="G299">
        <v>2</v>
      </c>
      <c r="H299">
        <v>1</v>
      </c>
      <c r="I299" s="26"/>
      <c r="J299">
        <v>2</v>
      </c>
      <c r="K299">
        <v>0</v>
      </c>
      <c r="L299" s="26"/>
      <c r="M299">
        <v>1</v>
      </c>
      <c r="N299">
        <v>0</v>
      </c>
      <c r="O299" s="26"/>
      <c r="P299">
        <v>1</v>
      </c>
      <c r="Q299">
        <v>0</v>
      </c>
      <c r="R299" s="26"/>
      <c r="S299">
        <v>1</v>
      </c>
      <c r="T299">
        <v>0</v>
      </c>
      <c r="U299" s="26"/>
      <c r="V299">
        <v>1</v>
      </c>
      <c r="W299">
        <v>0</v>
      </c>
      <c r="X299" s="26"/>
      <c r="Y299">
        <v>4</v>
      </c>
      <c r="Z299">
        <v>0</v>
      </c>
      <c r="AA299" s="26"/>
      <c r="AB299">
        <v>4</v>
      </c>
      <c r="AC299">
        <v>0</v>
      </c>
      <c r="AD299" s="26"/>
      <c r="AE299">
        <v>4</v>
      </c>
      <c r="AF299">
        <v>4</v>
      </c>
      <c r="AG299">
        <v>4</v>
      </c>
      <c r="AH299">
        <v>0</v>
      </c>
      <c r="AI299" s="26"/>
      <c r="AJ299">
        <v>1</v>
      </c>
      <c r="AK299">
        <v>0</v>
      </c>
      <c r="AL299">
        <v>1</v>
      </c>
      <c r="AM299">
        <v>1</v>
      </c>
      <c r="AN299" s="26"/>
      <c r="AO299" s="88">
        <v>0</v>
      </c>
      <c r="AP299" s="26"/>
    </row>
    <row r="300" spans="1:42" ht="12.75">
      <c r="A300">
        <f t="shared" si="16"/>
        <v>13</v>
      </c>
      <c r="B300" s="5">
        <v>9876</v>
      </c>
      <c r="C300" s="5" t="s">
        <v>305</v>
      </c>
      <c r="D300" s="5" t="s">
        <v>313</v>
      </c>
      <c r="E300">
        <v>24</v>
      </c>
      <c r="F300" s="26">
        <v>41</v>
      </c>
      <c r="G300">
        <v>2</v>
      </c>
      <c r="H300" s="8">
        <v>2</v>
      </c>
      <c r="I300" s="26" t="s">
        <v>51</v>
      </c>
      <c r="J300">
        <v>2</v>
      </c>
      <c r="K300">
        <v>2</v>
      </c>
      <c r="L300" s="26" t="s">
        <v>51</v>
      </c>
      <c r="M300">
        <v>1</v>
      </c>
      <c r="N300">
        <v>1</v>
      </c>
      <c r="O300" s="26" t="s">
        <v>51</v>
      </c>
      <c r="P300">
        <v>1</v>
      </c>
      <c r="Q300">
        <v>1</v>
      </c>
      <c r="R300" s="26" t="s">
        <v>51</v>
      </c>
      <c r="S300">
        <v>1</v>
      </c>
      <c r="T300">
        <v>1</v>
      </c>
      <c r="U300" s="26" t="s">
        <v>51</v>
      </c>
      <c r="V300">
        <v>1</v>
      </c>
      <c r="W300">
        <v>1</v>
      </c>
      <c r="X300" s="26" t="s">
        <v>51</v>
      </c>
      <c r="Y300">
        <v>4</v>
      </c>
      <c r="Z300">
        <v>4</v>
      </c>
      <c r="AA300" s="26" t="s">
        <v>51</v>
      </c>
      <c r="AB300">
        <v>4</v>
      </c>
      <c r="AC300">
        <v>19</v>
      </c>
      <c r="AD300" s="26" t="s">
        <v>51</v>
      </c>
      <c r="AE300">
        <v>4</v>
      </c>
      <c r="AF300">
        <v>7</v>
      </c>
      <c r="AG300">
        <v>4</v>
      </c>
      <c r="AH300">
        <v>6</v>
      </c>
      <c r="AI300" s="26" t="s">
        <v>51</v>
      </c>
      <c r="AJ300">
        <v>1</v>
      </c>
      <c r="AK300">
        <v>2</v>
      </c>
      <c r="AL300">
        <v>1</v>
      </c>
      <c r="AM300">
        <v>1</v>
      </c>
      <c r="AN300" s="26" t="s">
        <v>51</v>
      </c>
      <c r="AO300">
        <v>10</v>
      </c>
      <c r="AP300" s="26" t="s">
        <v>428</v>
      </c>
    </row>
    <row r="301" spans="1:42" ht="12.75">
      <c r="A301">
        <f t="shared" si="16"/>
        <v>14</v>
      </c>
      <c r="B301" s="5">
        <v>1073</v>
      </c>
      <c r="C301" s="5" t="s">
        <v>314</v>
      </c>
      <c r="D301" s="5" t="s">
        <v>306</v>
      </c>
      <c r="E301">
        <v>24</v>
      </c>
      <c r="F301" s="26">
        <v>13</v>
      </c>
      <c r="G301">
        <v>2</v>
      </c>
      <c r="H301" s="8">
        <v>2</v>
      </c>
      <c r="I301" s="26" t="s">
        <v>51</v>
      </c>
      <c r="J301">
        <v>2</v>
      </c>
      <c r="K301">
        <v>1</v>
      </c>
      <c r="L301" s="26"/>
      <c r="M301">
        <v>1</v>
      </c>
      <c r="N301">
        <v>0</v>
      </c>
      <c r="O301" s="26"/>
      <c r="P301">
        <v>1</v>
      </c>
      <c r="Q301">
        <v>0</v>
      </c>
      <c r="R301" s="26"/>
      <c r="S301">
        <v>1</v>
      </c>
      <c r="T301">
        <v>0</v>
      </c>
      <c r="U301" s="26"/>
      <c r="V301">
        <v>1</v>
      </c>
      <c r="W301">
        <v>0</v>
      </c>
      <c r="X301" s="26"/>
      <c r="Y301">
        <v>4</v>
      </c>
      <c r="Z301">
        <v>1</v>
      </c>
      <c r="AA301" s="26"/>
      <c r="AB301">
        <v>4</v>
      </c>
      <c r="AC301">
        <v>0</v>
      </c>
      <c r="AD301" s="26"/>
      <c r="AE301">
        <v>4</v>
      </c>
      <c r="AF301">
        <v>7</v>
      </c>
      <c r="AG301">
        <v>4</v>
      </c>
      <c r="AH301">
        <v>7</v>
      </c>
      <c r="AI301" s="26" t="s">
        <v>51</v>
      </c>
      <c r="AJ301">
        <v>1</v>
      </c>
      <c r="AK301">
        <v>2</v>
      </c>
      <c r="AL301">
        <v>1</v>
      </c>
      <c r="AM301">
        <v>1</v>
      </c>
      <c r="AN301" s="26" t="s">
        <v>51</v>
      </c>
      <c r="AO301">
        <v>3</v>
      </c>
      <c r="AP301" s="26"/>
    </row>
    <row r="302" spans="1:42" ht="12.75">
      <c r="A302">
        <f t="shared" si="16"/>
        <v>15</v>
      </c>
      <c r="B302" s="5">
        <v>2182</v>
      </c>
      <c r="C302" s="5" t="s">
        <v>314</v>
      </c>
      <c r="D302" s="5" t="s">
        <v>321</v>
      </c>
      <c r="E302">
        <v>20</v>
      </c>
      <c r="F302" s="26">
        <v>10</v>
      </c>
      <c r="G302">
        <v>2</v>
      </c>
      <c r="H302" s="8">
        <v>1</v>
      </c>
      <c r="I302" s="26"/>
      <c r="J302">
        <v>2</v>
      </c>
      <c r="K302">
        <v>0</v>
      </c>
      <c r="L302" s="26"/>
      <c r="M302">
        <v>1</v>
      </c>
      <c r="N302">
        <v>0</v>
      </c>
      <c r="O302" s="26"/>
      <c r="P302">
        <v>1</v>
      </c>
      <c r="Q302">
        <v>0</v>
      </c>
      <c r="R302" s="26"/>
      <c r="S302">
        <v>1</v>
      </c>
      <c r="T302">
        <v>0</v>
      </c>
      <c r="U302" s="26"/>
      <c r="V302">
        <v>1</v>
      </c>
      <c r="W302">
        <v>0</v>
      </c>
      <c r="X302" s="26"/>
      <c r="Y302">
        <v>4</v>
      </c>
      <c r="Z302">
        <v>2</v>
      </c>
      <c r="AA302" s="26"/>
      <c r="AB302">
        <v>4</v>
      </c>
      <c r="AC302">
        <v>0</v>
      </c>
      <c r="AD302" s="26"/>
      <c r="AE302">
        <v>4</v>
      </c>
      <c r="AF302">
        <v>7</v>
      </c>
      <c r="AG302">
        <v>4</v>
      </c>
      <c r="AH302">
        <v>4</v>
      </c>
      <c r="AI302" s="26" t="s">
        <v>51</v>
      </c>
      <c r="AJ302">
        <v>1</v>
      </c>
      <c r="AK302">
        <v>1</v>
      </c>
      <c r="AL302">
        <v>1</v>
      </c>
      <c r="AM302">
        <v>1</v>
      </c>
      <c r="AN302" s="26" t="s">
        <v>51</v>
      </c>
      <c r="AO302">
        <v>2</v>
      </c>
      <c r="AP302" s="26"/>
    </row>
    <row r="303" spans="1:42" ht="12.75">
      <c r="A303">
        <f t="shared" si="16"/>
        <v>16</v>
      </c>
      <c r="B303" s="112">
        <v>4255</v>
      </c>
      <c r="C303" s="112" t="s">
        <v>314</v>
      </c>
      <c r="D303" s="112" t="s">
        <v>436</v>
      </c>
      <c r="E303">
        <v>21</v>
      </c>
      <c r="F303" s="26">
        <v>21</v>
      </c>
      <c r="G303">
        <v>2</v>
      </c>
      <c r="H303" s="8">
        <v>0</v>
      </c>
      <c r="I303" s="26"/>
      <c r="J303">
        <v>2</v>
      </c>
      <c r="K303">
        <v>0</v>
      </c>
      <c r="L303" s="26"/>
      <c r="M303">
        <v>1</v>
      </c>
      <c r="N303">
        <v>0</v>
      </c>
      <c r="O303" s="26"/>
      <c r="P303">
        <v>1</v>
      </c>
      <c r="Q303">
        <v>0</v>
      </c>
      <c r="R303" s="26"/>
      <c r="S303">
        <v>1</v>
      </c>
      <c r="T303">
        <v>0</v>
      </c>
      <c r="U303" s="26"/>
      <c r="V303">
        <v>1</v>
      </c>
      <c r="W303">
        <v>0</v>
      </c>
      <c r="X303" s="26"/>
      <c r="Y303">
        <v>4</v>
      </c>
      <c r="Z303">
        <v>0</v>
      </c>
      <c r="AA303" s="26"/>
      <c r="AB303">
        <v>4</v>
      </c>
      <c r="AC303">
        <v>0</v>
      </c>
      <c r="AD303" s="26"/>
      <c r="AE303">
        <v>4</v>
      </c>
      <c r="AF303">
        <v>0</v>
      </c>
      <c r="AG303">
        <v>4</v>
      </c>
      <c r="AH303">
        <v>0</v>
      </c>
      <c r="AI303" s="26"/>
      <c r="AJ303">
        <v>1</v>
      </c>
      <c r="AK303">
        <v>0</v>
      </c>
      <c r="AL303">
        <v>1</v>
      </c>
      <c r="AM303">
        <v>0</v>
      </c>
      <c r="AN303" s="26"/>
      <c r="AO303">
        <v>0</v>
      </c>
      <c r="AP303" s="26"/>
    </row>
    <row r="304" spans="1:42" ht="12.75">
      <c r="A304">
        <f t="shared" si="16"/>
        <v>17</v>
      </c>
      <c r="B304" s="5">
        <v>7511</v>
      </c>
      <c r="C304" s="5" t="s">
        <v>314</v>
      </c>
      <c r="D304" s="5" t="s">
        <v>315</v>
      </c>
      <c r="E304">
        <v>33</v>
      </c>
      <c r="F304" s="26">
        <v>41</v>
      </c>
      <c r="G304">
        <v>2</v>
      </c>
      <c r="H304" s="8">
        <v>2</v>
      </c>
      <c r="I304" s="26" t="s">
        <v>51</v>
      </c>
      <c r="J304">
        <v>2</v>
      </c>
      <c r="K304">
        <v>3</v>
      </c>
      <c r="L304" s="26" t="s">
        <v>51</v>
      </c>
      <c r="M304">
        <v>1</v>
      </c>
      <c r="N304">
        <v>1</v>
      </c>
      <c r="O304" s="26" t="s">
        <v>51</v>
      </c>
      <c r="P304">
        <v>1</v>
      </c>
      <c r="Q304">
        <v>1</v>
      </c>
      <c r="R304" s="26" t="s">
        <v>51</v>
      </c>
      <c r="S304">
        <v>1</v>
      </c>
      <c r="T304">
        <v>1</v>
      </c>
      <c r="U304" s="26" t="s">
        <v>51</v>
      </c>
      <c r="V304">
        <v>1</v>
      </c>
      <c r="W304">
        <v>1</v>
      </c>
      <c r="X304" s="26" t="s">
        <v>51</v>
      </c>
      <c r="Y304">
        <v>4</v>
      </c>
      <c r="Z304">
        <v>4</v>
      </c>
      <c r="AA304" s="26" t="s">
        <v>51</v>
      </c>
      <c r="AB304">
        <v>4</v>
      </c>
      <c r="AC304">
        <v>8</v>
      </c>
      <c r="AD304" s="26" t="s">
        <v>51</v>
      </c>
      <c r="AE304">
        <v>4</v>
      </c>
      <c r="AF304">
        <v>7</v>
      </c>
      <c r="AG304">
        <v>4</v>
      </c>
      <c r="AH304">
        <v>7</v>
      </c>
      <c r="AI304" s="26" t="s">
        <v>51</v>
      </c>
      <c r="AJ304">
        <v>1</v>
      </c>
      <c r="AK304">
        <v>2</v>
      </c>
      <c r="AL304">
        <v>1</v>
      </c>
      <c r="AM304">
        <v>1</v>
      </c>
      <c r="AN304" s="26" t="s">
        <v>51</v>
      </c>
      <c r="AO304">
        <v>10</v>
      </c>
      <c r="AP304" s="26" t="s">
        <v>428</v>
      </c>
    </row>
    <row r="305" spans="1:42" ht="12.75">
      <c r="A305">
        <f t="shared" si="16"/>
        <v>18</v>
      </c>
      <c r="B305" s="5">
        <v>7903</v>
      </c>
      <c r="C305" s="5" t="s">
        <v>314</v>
      </c>
      <c r="D305" s="5" t="s">
        <v>316</v>
      </c>
      <c r="E305">
        <v>9</v>
      </c>
      <c r="F305" s="26">
        <v>19</v>
      </c>
      <c r="G305">
        <v>2</v>
      </c>
      <c r="H305" s="8">
        <v>2</v>
      </c>
      <c r="I305" s="26" t="s">
        <v>51</v>
      </c>
      <c r="J305">
        <v>2</v>
      </c>
      <c r="K305">
        <v>2</v>
      </c>
      <c r="L305" s="26" t="s">
        <v>51</v>
      </c>
      <c r="M305">
        <v>1</v>
      </c>
      <c r="N305">
        <v>1</v>
      </c>
      <c r="O305" s="26" t="s">
        <v>51</v>
      </c>
      <c r="P305">
        <v>1</v>
      </c>
      <c r="Q305">
        <v>1</v>
      </c>
      <c r="R305" s="26" t="s">
        <v>51</v>
      </c>
      <c r="S305">
        <v>1</v>
      </c>
      <c r="T305">
        <v>1</v>
      </c>
      <c r="U305" s="26" t="s">
        <v>51</v>
      </c>
      <c r="V305">
        <v>1</v>
      </c>
      <c r="W305">
        <v>1</v>
      </c>
      <c r="X305" s="26" t="s">
        <v>51</v>
      </c>
      <c r="Y305">
        <v>4</v>
      </c>
      <c r="Z305">
        <v>4</v>
      </c>
      <c r="AA305" s="26" t="s">
        <v>51</v>
      </c>
      <c r="AB305">
        <v>4</v>
      </c>
      <c r="AC305">
        <v>16</v>
      </c>
      <c r="AD305" s="26" t="s">
        <v>51</v>
      </c>
      <c r="AE305">
        <v>4</v>
      </c>
      <c r="AF305">
        <v>4</v>
      </c>
      <c r="AG305">
        <v>4</v>
      </c>
      <c r="AH305">
        <v>5</v>
      </c>
      <c r="AI305" s="26" t="s">
        <v>51</v>
      </c>
      <c r="AJ305">
        <v>1</v>
      </c>
      <c r="AK305">
        <v>2</v>
      </c>
      <c r="AL305">
        <v>1</v>
      </c>
      <c r="AM305">
        <v>1</v>
      </c>
      <c r="AN305" s="26" t="s">
        <v>51</v>
      </c>
      <c r="AO305">
        <v>10</v>
      </c>
      <c r="AP305" s="26" t="s">
        <v>428</v>
      </c>
    </row>
    <row r="306" spans="1:42" ht="12.75">
      <c r="A306">
        <f t="shared" si="16"/>
        <v>19</v>
      </c>
      <c r="B306" s="5">
        <v>9329</v>
      </c>
      <c r="C306" s="5" t="s">
        <v>314</v>
      </c>
      <c r="D306" s="5" t="s">
        <v>317</v>
      </c>
      <c r="E306">
        <v>26</v>
      </c>
      <c r="F306" s="26">
        <v>20</v>
      </c>
      <c r="G306">
        <v>2</v>
      </c>
      <c r="H306" s="8">
        <v>2</v>
      </c>
      <c r="I306" s="26" t="s">
        <v>51</v>
      </c>
      <c r="J306">
        <v>2</v>
      </c>
      <c r="K306">
        <v>0</v>
      </c>
      <c r="L306" s="26"/>
      <c r="M306">
        <v>1</v>
      </c>
      <c r="N306">
        <v>1</v>
      </c>
      <c r="O306" s="26" t="s">
        <v>51</v>
      </c>
      <c r="P306">
        <v>1</v>
      </c>
      <c r="Q306">
        <v>0</v>
      </c>
      <c r="R306" s="26"/>
      <c r="S306">
        <v>1</v>
      </c>
      <c r="T306">
        <v>1</v>
      </c>
      <c r="U306" s="26" t="s">
        <v>51</v>
      </c>
      <c r="V306">
        <v>1</v>
      </c>
      <c r="W306">
        <v>1</v>
      </c>
      <c r="X306" s="26" t="s">
        <v>51</v>
      </c>
      <c r="Y306">
        <v>4</v>
      </c>
      <c r="Z306">
        <v>4</v>
      </c>
      <c r="AA306" s="26" t="s">
        <v>51</v>
      </c>
      <c r="AB306">
        <v>4</v>
      </c>
      <c r="AC306">
        <v>8</v>
      </c>
      <c r="AD306" s="26" t="s">
        <v>51</v>
      </c>
      <c r="AE306">
        <v>4</v>
      </c>
      <c r="AF306">
        <v>7</v>
      </c>
      <c r="AG306">
        <v>4</v>
      </c>
      <c r="AH306">
        <v>6</v>
      </c>
      <c r="AI306" s="26" t="s">
        <v>51</v>
      </c>
      <c r="AJ306">
        <v>1</v>
      </c>
      <c r="AK306">
        <v>2</v>
      </c>
      <c r="AL306">
        <v>1</v>
      </c>
      <c r="AM306">
        <v>1</v>
      </c>
      <c r="AN306" s="26" t="s">
        <v>51</v>
      </c>
      <c r="AO306">
        <v>8</v>
      </c>
      <c r="AP306" s="26" t="s">
        <v>429</v>
      </c>
    </row>
    <row r="307" spans="1:42" ht="12.75">
      <c r="A307">
        <f t="shared" si="16"/>
        <v>20</v>
      </c>
      <c r="B307" s="5">
        <v>9689</v>
      </c>
      <c r="C307" s="5" t="s">
        <v>314</v>
      </c>
      <c r="D307" s="5" t="s">
        <v>318</v>
      </c>
      <c r="E307">
        <v>10</v>
      </c>
      <c r="F307" s="26">
        <v>20</v>
      </c>
      <c r="G307">
        <v>2</v>
      </c>
      <c r="H307" s="8">
        <v>0</v>
      </c>
      <c r="I307" s="26"/>
      <c r="J307">
        <v>2</v>
      </c>
      <c r="K307">
        <v>0</v>
      </c>
      <c r="L307" s="26"/>
      <c r="M307">
        <v>1</v>
      </c>
      <c r="N307">
        <v>1</v>
      </c>
      <c r="O307" s="26" t="s">
        <v>51</v>
      </c>
      <c r="P307">
        <v>1</v>
      </c>
      <c r="Q307">
        <v>1</v>
      </c>
      <c r="R307" s="26" t="s">
        <v>51</v>
      </c>
      <c r="S307">
        <v>1</v>
      </c>
      <c r="T307">
        <v>1</v>
      </c>
      <c r="U307" s="26" t="s">
        <v>51</v>
      </c>
      <c r="V307">
        <v>1</v>
      </c>
      <c r="W307">
        <v>1</v>
      </c>
      <c r="X307" s="26" t="s">
        <v>51</v>
      </c>
      <c r="Y307">
        <v>4</v>
      </c>
      <c r="Z307">
        <v>4</v>
      </c>
      <c r="AA307" s="26" t="s">
        <v>51</v>
      </c>
      <c r="AB307">
        <v>4</v>
      </c>
      <c r="AC307">
        <v>8</v>
      </c>
      <c r="AD307" s="26" t="s">
        <v>51</v>
      </c>
      <c r="AE307">
        <v>4</v>
      </c>
      <c r="AF307">
        <v>4</v>
      </c>
      <c r="AG307">
        <v>4</v>
      </c>
      <c r="AH307">
        <v>6</v>
      </c>
      <c r="AI307" s="26" t="s">
        <v>51</v>
      </c>
      <c r="AJ307">
        <v>1</v>
      </c>
      <c r="AK307">
        <v>2</v>
      </c>
      <c r="AL307">
        <v>1</v>
      </c>
      <c r="AM307">
        <v>1</v>
      </c>
      <c r="AN307" s="26" t="s">
        <v>51</v>
      </c>
      <c r="AO307">
        <v>8</v>
      </c>
      <c r="AP307" s="26" t="s">
        <v>429</v>
      </c>
    </row>
    <row r="308" spans="1:42" ht="12.75">
      <c r="A308">
        <f t="shared" si="16"/>
        <v>21</v>
      </c>
      <c r="B308" s="5">
        <v>631</v>
      </c>
      <c r="C308" s="5" t="s">
        <v>319</v>
      </c>
      <c r="D308" s="5" t="s">
        <v>320</v>
      </c>
      <c r="E308">
        <v>10</v>
      </c>
      <c r="F308" s="26">
        <v>9</v>
      </c>
      <c r="G308">
        <v>2</v>
      </c>
      <c r="H308" s="8">
        <v>0</v>
      </c>
      <c r="I308" s="26"/>
      <c r="J308">
        <v>2</v>
      </c>
      <c r="K308">
        <v>0</v>
      </c>
      <c r="L308" s="26"/>
      <c r="M308">
        <v>1</v>
      </c>
      <c r="N308">
        <v>0</v>
      </c>
      <c r="O308" s="26"/>
      <c r="P308">
        <v>1</v>
      </c>
      <c r="Q308">
        <v>0</v>
      </c>
      <c r="R308" s="26"/>
      <c r="S308">
        <v>1</v>
      </c>
      <c r="T308">
        <v>0</v>
      </c>
      <c r="U308" s="26"/>
      <c r="V308">
        <v>1</v>
      </c>
      <c r="W308">
        <v>0</v>
      </c>
      <c r="X308" s="26"/>
      <c r="Y308">
        <v>4</v>
      </c>
      <c r="Z308">
        <v>4</v>
      </c>
      <c r="AA308" s="26" t="s">
        <v>51</v>
      </c>
      <c r="AB308">
        <v>4</v>
      </c>
      <c r="AC308">
        <v>15</v>
      </c>
      <c r="AD308" s="26" t="s">
        <v>51</v>
      </c>
      <c r="AE308">
        <v>4</v>
      </c>
      <c r="AF308">
        <v>7</v>
      </c>
      <c r="AG308">
        <v>4</v>
      </c>
      <c r="AH308">
        <v>4</v>
      </c>
      <c r="AI308" s="26" t="s">
        <v>51</v>
      </c>
      <c r="AJ308">
        <v>1</v>
      </c>
      <c r="AK308">
        <v>1</v>
      </c>
      <c r="AL308">
        <v>1</v>
      </c>
      <c r="AM308">
        <v>1</v>
      </c>
      <c r="AN308" s="26" t="s">
        <v>51</v>
      </c>
      <c r="AO308">
        <v>4</v>
      </c>
      <c r="AP308" s="26"/>
    </row>
    <row r="309" spans="1:42" ht="12.75">
      <c r="A309">
        <f t="shared" si="16"/>
        <v>22</v>
      </c>
      <c r="B309" s="5">
        <v>2548</v>
      </c>
      <c r="C309" s="5" t="s">
        <v>319</v>
      </c>
      <c r="D309" s="5" t="s">
        <v>393</v>
      </c>
      <c r="E309">
        <v>22</v>
      </c>
      <c r="F309" s="26">
        <v>21</v>
      </c>
      <c r="G309">
        <v>2</v>
      </c>
      <c r="H309" s="8">
        <v>2</v>
      </c>
      <c r="I309" s="26" t="s">
        <v>51</v>
      </c>
      <c r="J309">
        <v>2</v>
      </c>
      <c r="K309">
        <v>0</v>
      </c>
      <c r="L309" s="26"/>
      <c r="M309">
        <v>1</v>
      </c>
      <c r="N309">
        <v>0</v>
      </c>
      <c r="O309" s="26"/>
      <c r="P309">
        <v>1</v>
      </c>
      <c r="Q309">
        <v>0</v>
      </c>
      <c r="R309" s="26"/>
      <c r="S309">
        <v>1</v>
      </c>
      <c r="T309">
        <v>0</v>
      </c>
      <c r="U309" s="26"/>
      <c r="V309">
        <v>1</v>
      </c>
      <c r="W309">
        <v>0</v>
      </c>
      <c r="X309" s="26"/>
      <c r="Y309">
        <v>4</v>
      </c>
      <c r="Z309">
        <v>4</v>
      </c>
      <c r="AA309" s="26" t="s">
        <v>51</v>
      </c>
      <c r="AB309">
        <v>4</v>
      </c>
      <c r="AC309">
        <v>9</v>
      </c>
      <c r="AD309" s="26" t="s">
        <v>51</v>
      </c>
      <c r="AE309">
        <v>4</v>
      </c>
      <c r="AF309">
        <v>7</v>
      </c>
      <c r="AG309">
        <v>4</v>
      </c>
      <c r="AH309">
        <v>7</v>
      </c>
      <c r="AI309" s="26" t="s">
        <v>51</v>
      </c>
      <c r="AJ309">
        <v>1</v>
      </c>
      <c r="AK309">
        <v>2</v>
      </c>
      <c r="AL309">
        <v>1</v>
      </c>
      <c r="AM309">
        <v>1</v>
      </c>
      <c r="AN309" s="26" t="s">
        <v>51</v>
      </c>
      <c r="AO309">
        <v>5</v>
      </c>
      <c r="AP309" s="26" t="s">
        <v>427</v>
      </c>
    </row>
    <row r="310" spans="1:42" ht="12.75">
      <c r="A310">
        <f t="shared" si="16"/>
        <v>23</v>
      </c>
      <c r="B310" s="5">
        <v>4052</v>
      </c>
      <c r="C310" s="5" t="s">
        <v>319</v>
      </c>
      <c r="D310" s="5" t="s">
        <v>322</v>
      </c>
      <c r="E310">
        <v>26</v>
      </c>
      <c r="F310" s="26">
        <v>22</v>
      </c>
      <c r="G310">
        <v>2</v>
      </c>
      <c r="H310" s="8">
        <v>2</v>
      </c>
      <c r="I310" s="26" t="s">
        <v>51</v>
      </c>
      <c r="J310">
        <v>2</v>
      </c>
      <c r="K310">
        <v>1</v>
      </c>
      <c r="L310" s="26"/>
      <c r="M310">
        <v>1</v>
      </c>
      <c r="N310">
        <v>0</v>
      </c>
      <c r="O310" s="26"/>
      <c r="P310">
        <v>1</v>
      </c>
      <c r="Q310">
        <v>0</v>
      </c>
      <c r="R310" s="26"/>
      <c r="S310">
        <v>1</v>
      </c>
      <c r="T310">
        <v>0</v>
      </c>
      <c r="U310" s="26"/>
      <c r="V310">
        <v>1</v>
      </c>
      <c r="W310">
        <v>0</v>
      </c>
      <c r="X310" s="26"/>
      <c r="Y310">
        <v>4</v>
      </c>
      <c r="Z310">
        <v>4</v>
      </c>
      <c r="AA310" s="26" t="s">
        <v>51</v>
      </c>
      <c r="AB310">
        <v>4</v>
      </c>
      <c r="AC310">
        <v>5</v>
      </c>
      <c r="AD310" s="26" t="s">
        <v>51</v>
      </c>
      <c r="AE310">
        <v>4</v>
      </c>
      <c r="AF310">
        <v>7</v>
      </c>
      <c r="AG310">
        <v>4</v>
      </c>
      <c r="AH310">
        <v>4</v>
      </c>
      <c r="AI310" s="26" t="s">
        <v>51</v>
      </c>
      <c r="AJ310">
        <v>1</v>
      </c>
      <c r="AK310">
        <v>2</v>
      </c>
      <c r="AL310">
        <v>1</v>
      </c>
      <c r="AM310">
        <v>1</v>
      </c>
      <c r="AN310" s="26" t="s">
        <v>51</v>
      </c>
      <c r="AO310">
        <v>5</v>
      </c>
      <c r="AP310" s="26" t="s">
        <v>427</v>
      </c>
    </row>
    <row r="311" spans="1:42" ht="12.75">
      <c r="A311">
        <f t="shared" si="16"/>
        <v>24</v>
      </c>
      <c r="B311" s="112">
        <v>4689</v>
      </c>
      <c r="C311" s="112" t="s">
        <v>319</v>
      </c>
      <c r="D311" s="112" t="s">
        <v>438</v>
      </c>
      <c r="E311">
        <v>20</v>
      </c>
      <c r="F311" s="26">
        <v>20</v>
      </c>
      <c r="G311">
        <v>2</v>
      </c>
      <c r="H311" s="8">
        <v>0</v>
      </c>
      <c r="I311" s="26"/>
      <c r="J311">
        <v>2</v>
      </c>
      <c r="K311">
        <v>0</v>
      </c>
      <c r="L311" s="26"/>
      <c r="M311">
        <v>1</v>
      </c>
      <c r="N311">
        <v>0</v>
      </c>
      <c r="O311" s="26"/>
      <c r="P311">
        <v>1</v>
      </c>
      <c r="Q311">
        <v>0</v>
      </c>
      <c r="R311" s="26"/>
      <c r="S311">
        <v>1</v>
      </c>
      <c r="T311">
        <v>0</v>
      </c>
      <c r="U311" s="26"/>
      <c r="V311">
        <v>1</v>
      </c>
      <c r="W311">
        <v>0</v>
      </c>
      <c r="X311" s="26"/>
      <c r="Y311">
        <v>4</v>
      </c>
      <c r="Z311">
        <v>0</v>
      </c>
      <c r="AA311" s="26"/>
      <c r="AB311">
        <v>4</v>
      </c>
      <c r="AC311">
        <v>0</v>
      </c>
      <c r="AD311" s="26"/>
      <c r="AE311">
        <v>4</v>
      </c>
      <c r="AF311">
        <v>0</v>
      </c>
      <c r="AG311">
        <v>4</v>
      </c>
      <c r="AH311">
        <v>0</v>
      </c>
      <c r="AI311" s="26"/>
      <c r="AJ311">
        <v>1</v>
      </c>
      <c r="AK311">
        <v>0</v>
      </c>
      <c r="AL311">
        <v>1</v>
      </c>
      <c r="AM311">
        <v>0</v>
      </c>
      <c r="AN311" s="26"/>
      <c r="AO311">
        <v>0</v>
      </c>
      <c r="AP311" s="26"/>
    </row>
    <row r="312" spans="1:42" ht="12.75">
      <c r="A312">
        <f t="shared" si="16"/>
        <v>25</v>
      </c>
      <c r="B312" s="5">
        <v>5753</v>
      </c>
      <c r="C312" s="5" t="s">
        <v>319</v>
      </c>
      <c r="D312" s="5" t="s">
        <v>324</v>
      </c>
      <c r="E312">
        <v>37</v>
      </c>
      <c r="F312" s="26">
        <v>27</v>
      </c>
      <c r="G312">
        <v>2</v>
      </c>
      <c r="H312" s="8">
        <v>2</v>
      </c>
      <c r="I312" s="26" t="s">
        <v>51</v>
      </c>
      <c r="J312">
        <v>2</v>
      </c>
      <c r="K312">
        <v>0</v>
      </c>
      <c r="L312" s="26"/>
      <c r="M312">
        <v>1</v>
      </c>
      <c r="N312">
        <v>0</v>
      </c>
      <c r="O312" s="26"/>
      <c r="P312">
        <v>1</v>
      </c>
      <c r="Q312">
        <v>0</v>
      </c>
      <c r="R312" s="26"/>
      <c r="S312">
        <v>1</v>
      </c>
      <c r="T312">
        <v>0</v>
      </c>
      <c r="U312" s="26"/>
      <c r="V312">
        <v>1</v>
      </c>
      <c r="W312">
        <v>0</v>
      </c>
      <c r="X312" s="26"/>
      <c r="Y312">
        <v>4</v>
      </c>
      <c r="Z312">
        <v>4</v>
      </c>
      <c r="AA312" s="26" t="s">
        <v>51</v>
      </c>
      <c r="AB312">
        <v>4</v>
      </c>
      <c r="AC312">
        <v>4</v>
      </c>
      <c r="AD312" s="26" t="s">
        <v>51</v>
      </c>
      <c r="AE312">
        <v>4</v>
      </c>
      <c r="AF312">
        <v>7</v>
      </c>
      <c r="AG312">
        <v>4</v>
      </c>
      <c r="AH312">
        <v>6</v>
      </c>
      <c r="AI312" s="26" t="s">
        <v>51</v>
      </c>
      <c r="AJ312">
        <v>1</v>
      </c>
      <c r="AK312">
        <v>2</v>
      </c>
      <c r="AL312">
        <v>1</v>
      </c>
      <c r="AM312">
        <v>1</v>
      </c>
      <c r="AN312" s="26" t="s">
        <v>51</v>
      </c>
      <c r="AO312">
        <v>5</v>
      </c>
      <c r="AP312" s="26" t="s">
        <v>427</v>
      </c>
    </row>
    <row r="313" spans="1:42" ht="12.75">
      <c r="A313">
        <f t="shared" si="16"/>
        <v>26</v>
      </c>
      <c r="B313" s="5">
        <v>8176</v>
      </c>
      <c r="C313" s="5" t="s">
        <v>319</v>
      </c>
      <c r="D313" s="5" t="s">
        <v>325</v>
      </c>
      <c r="E313">
        <v>10</v>
      </c>
      <c r="F313" s="26">
        <v>24</v>
      </c>
      <c r="G313">
        <v>2</v>
      </c>
      <c r="H313" s="8">
        <v>2</v>
      </c>
      <c r="I313" s="26" t="s">
        <v>51</v>
      </c>
      <c r="J313">
        <v>2</v>
      </c>
      <c r="K313">
        <v>0</v>
      </c>
      <c r="L313" s="26"/>
      <c r="M313">
        <v>1</v>
      </c>
      <c r="N313">
        <v>0</v>
      </c>
      <c r="O313" s="26"/>
      <c r="P313">
        <v>1</v>
      </c>
      <c r="Q313">
        <v>0</v>
      </c>
      <c r="R313" s="26"/>
      <c r="S313">
        <v>1</v>
      </c>
      <c r="T313">
        <v>0</v>
      </c>
      <c r="U313" s="26"/>
      <c r="V313">
        <v>1</v>
      </c>
      <c r="W313">
        <v>0</v>
      </c>
      <c r="X313" s="26"/>
      <c r="Y313">
        <v>4</v>
      </c>
      <c r="Z313">
        <v>4</v>
      </c>
      <c r="AA313" s="26" t="s">
        <v>51</v>
      </c>
      <c r="AB313">
        <v>4</v>
      </c>
      <c r="AC313">
        <v>16</v>
      </c>
      <c r="AD313" s="26" t="s">
        <v>51</v>
      </c>
      <c r="AE313">
        <v>4</v>
      </c>
      <c r="AF313">
        <v>6</v>
      </c>
      <c r="AG313">
        <v>4</v>
      </c>
      <c r="AH313">
        <v>4</v>
      </c>
      <c r="AI313" s="26" t="s">
        <v>51</v>
      </c>
      <c r="AJ313">
        <v>1</v>
      </c>
      <c r="AK313">
        <v>2</v>
      </c>
      <c r="AL313">
        <v>1</v>
      </c>
      <c r="AM313">
        <v>1</v>
      </c>
      <c r="AN313" s="26" t="s">
        <v>51</v>
      </c>
      <c r="AO313">
        <v>5</v>
      </c>
      <c r="AP313" s="26" t="s">
        <v>427</v>
      </c>
    </row>
    <row r="314" spans="1:42" ht="12.75">
      <c r="A314">
        <f t="shared" si="16"/>
        <v>27</v>
      </c>
      <c r="B314" s="5">
        <v>9165</v>
      </c>
      <c r="C314" s="5" t="s">
        <v>319</v>
      </c>
      <c r="D314" s="5" t="s">
        <v>326</v>
      </c>
      <c r="E314">
        <v>23</v>
      </c>
      <c r="F314" s="26">
        <v>26</v>
      </c>
      <c r="G314">
        <v>2</v>
      </c>
      <c r="H314" s="8">
        <v>2</v>
      </c>
      <c r="I314" s="26" t="s">
        <v>51</v>
      </c>
      <c r="J314">
        <v>2</v>
      </c>
      <c r="K314">
        <v>2</v>
      </c>
      <c r="L314" s="26" t="s">
        <v>51</v>
      </c>
      <c r="M314">
        <v>1</v>
      </c>
      <c r="N314">
        <v>1</v>
      </c>
      <c r="O314" s="26" t="s">
        <v>51</v>
      </c>
      <c r="P314">
        <v>1</v>
      </c>
      <c r="Q314">
        <v>0</v>
      </c>
      <c r="R314" s="26"/>
      <c r="S314">
        <v>1</v>
      </c>
      <c r="T314">
        <v>1</v>
      </c>
      <c r="U314" s="26" t="s">
        <v>51</v>
      </c>
      <c r="V314">
        <v>1</v>
      </c>
      <c r="W314">
        <v>1</v>
      </c>
      <c r="X314" s="26" t="s">
        <v>51</v>
      </c>
      <c r="Y314">
        <v>4</v>
      </c>
      <c r="Z314">
        <v>4</v>
      </c>
      <c r="AA314" s="26" t="s">
        <v>51</v>
      </c>
      <c r="AB314">
        <v>4</v>
      </c>
      <c r="AC314">
        <v>7</v>
      </c>
      <c r="AD314" s="26" t="s">
        <v>51</v>
      </c>
      <c r="AE314">
        <v>4</v>
      </c>
      <c r="AF314">
        <v>7</v>
      </c>
      <c r="AG314">
        <v>4</v>
      </c>
      <c r="AH314">
        <v>5</v>
      </c>
      <c r="AI314" s="26" t="s">
        <v>51</v>
      </c>
      <c r="AJ314">
        <v>1</v>
      </c>
      <c r="AK314">
        <v>2</v>
      </c>
      <c r="AL314">
        <v>1</v>
      </c>
      <c r="AM314">
        <v>1</v>
      </c>
      <c r="AN314" s="26" t="s">
        <v>51</v>
      </c>
      <c r="AO314">
        <v>9</v>
      </c>
      <c r="AP314" s="26" t="s">
        <v>428</v>
      </c>
    </row>
    <row r="315" spans="1:42" ht="12.75">
      <c r="A315">
        <f t="shared" si="16"/>
        <v>28</v>
      </c>
      <c r="B315" s="5">
        <v>4105</v>
      </c>
      <c r="C315" s="5" t="s">
        <v>327</v>
      </c>
      <c r="D315" s="5" t="s">
        <v>328</v>
      </c>
      <c r="E315">
        <v>26</v>
      </c>
      <c r="F315" s="26">
        <v>30</v>
      </c>
      <c r="G315">
        <v>2</v>
      </c>
      <c r="H315" s="8">
        <v>2</v>
      </c>
      <c r="I315" s="26" t="s">
        <v>51</v>
      </c>
      <c r="J315">
        <v>2</v>
      </c>
      <c r="K315">
        <v>0</v>
      </c>
      <c r="L315" s="26"/>
      <c r="M315">
        <v>1</v>
      </c>
      <c r="N315">
        <v>0</v>
      </c>
      <c r="O315" s="26"/>
      <c r="P315">
        <v>1</v>
      </c>
      <c r="Q315">
        <v>0</v>
      </c>
      <c r="R315" s="26"/>
      <c r="S315">
        <v>1</v>
      </c>
      <c r="T315">
        <v>0</v>
      </c>
      <c r="U315" s="26"/>
      <c r="V315">
        <v>1</v>
      </c>
      <c r="W315">
        <v>0</v>
      </c>
      <c r="X315" s="26"/>
      <c r="Y315">
        <v>4</v>
      </c>
      <c r="Z315">
        <v>4</v>
      </c>
      <c r="AA315" s="26" t="s">
        <v>51</v>
      </c>
      <c r="AB315">
        <v>4</v>
      </c>
      <c r="AC315">
        <v>13</v>
      </c>
      <c r="AD315" s="26" t="s">
        <v>51</v>
      </c>
      <c r="AE315">
        <v>4</v>
      </c>
      <c r="AF315">
        <v>7</v>
      </c>
      <c r="AG315">
        <v>4</v>
      </c>
      <c r="AH315">
        <v>4</v>
      </c>
      <c r="AI315" s="26" t="s">
        <v>51</v>
      </c>
      <c r="AJ315">
        <v>1</v>
      </c>
      <c r="AK315">
        <v>1</v>
      </c>
      <c r="AL315">
        <v>1</v>
      </c>
      <c r="AM315">
        <v>1</v>
      </c>
      <c r="AN315" s="26" t="s">
        <v>51</v>
      </c>
      <c r="AO315">
        <v>5</v>
      </c>
      <c r="AP315" s="26" t="s">
        <v>427</v>
      </c>
    </row>
    <row r="316" spans="1:42" ht="12.75">
      <c r="A316">
        <f t="shared" si="16"/>
        <v>29</v>
      </c>
      <c r="B316" s="5">
        <v>5704</v>
      </c>
      <c r="C316" s="5" t="s">
        <v>327</v>
      </c>
      <c r="D316" s="5" t="s">
        <v>329</v>
      </c>
      <c r="E316">
        <v>15</v>
      </c>
      <c r="F316" s="26">
        <v>14</v>
      </c>
      <c r="G316">
        <v>2</v>
      </c>
      <c r="H316" s="8">
        <v>2</v>
      </c>
      <c r="I316" s="26" t="s">
        <v>51</v>
      </c>
      <c r="J316">
        <v>2</v>
      </c>
      <c r="K316">
        <v>0</v>
      </c>
      <c r="L316" s="26"/>
      <c r="M316">
        <v>1</v>
      </c>
      <c r="N316">
        <v>0</v>
      </c>
      <c r="O316" s="26"/>
      <c r="P316">
        <v>1</v>
      </c>
      <c r="Q316">
        <v>0</v>
      </c>
      <c r="R316" s="26"/>
      <c r="S316">
        <v>1</v>
      </c>
      <c r="T316">
        <v>0</v>
      </c>
      <c r="U316" s="26"/>
      <c r="V316">
        <v>1</v>
      </c>
      <c r="W316">
        <v>0</v>
      </c>
      <c r="X316" s="26"/>
      <c r="Y316">
        <v>4</v>
      </c>
      <c r="Z316">
        <v>4</v>
      </c>
      <c r="AA316" s="26" t="s">
        <v>51</v>
      </c>
      <c r="AB316">
        <v>4</v>
      </c>
      <c r="AC316">
        <v>6</v>
      </c>
      <c r="AD316" s="26" t="s">
        <v>51</v>
      </c>
      <c r="AE316">
        <v>4</v>
      </c>
      <c r="AF316">
        <v>7</v>
      </c>
      <c r="AG316">
        <v>4</v>
      </c>
      <c r="AH316">
        <v>4</v>
      </c>
      <c r="AI316" s="26" t="s">
        <v>51</v>
      </c>
      <c r="AJ316">
        <v>1</v>
      </c>
      <c r="AK316">
        <v>0</v>
      </c>
      <c r="AL316">
        <v>1</v>
      </c>
      <c r="AM316">
        <v>1</v>
      </c>
      <c r="AN316" s="26"/>
      <c r="AO316">
        <v>4</v>
      </c>
      <c r="AP316" s="26"/>
    </row>
    <row r="317" spans="1:42" ht="12.75">
      <c r="A317">
        <f t="shared" si="16"/>
        <v>30</v>
      </c>
      <c r="B317" s="5">
        <v>5838</v>
      </c>
      <c r="C317" s="5" t="s">
        <v>327</v>
      </c>
      <c r="D317" s="5" t="s">
        <v>330</v>
      </c>
      <c r="E317">
        <v>22</v>
      </c>
      <c r="F317" s="26">
        <v>15</v>
      </c>
      <c r="G317">
        <v>2</v>
      </c>
      <c r="H317" s="8">
        <v>2</v>
      </c>
      <c r="I317" s="26" t="s">
        <v>51</v>
      </c>
      <c r="J317">
        <v>2</v>
      </c>
      <c r="K317">
        <v>2</v>
      </c>
      <c r="L317" s="26" t="s">
        <v>51</v>
      </c>
      <c r="M317">
        <v>1</v>
      </c>
      <c r="N317">
        <v>1</v>
      </c>
      <c r="O317" s="26" t="s">
        <v>51</v>
      </c>
      <c r="P317">
        <v>1</v>
      </c>
      <c r="Q317">
        <v>1</v>
      </c>
      <c r="R317" s="26" t="s">
        <v>51</v>
      </c>
      <c r="S317">
        <v>1</v>
      </c>
      <c r="T317">
        <v>1</v>
      </c>
      <c r="U317" s="26" t="s">
        <v>51</v>
      </c>
      <c r="V317">
        <v>1</v>
      </c>
      <c r="W317">
        <v>1</v>
      </c>
      <c r="X317" s="26" t="s">
        <v>51</v>
      </c>
      <c r="Y317">
        <v>4</v>
      </c>
      <c r="Z317">
        <v>4</v>
      </c>
      <c r="AA317" s="26" t="s">
        <v>51</v>
      </c>
      <c r="AB317">
        <v>4</v>
      </c>
      <c r="AC317">
        <v>3</v>
      </c>
      <c r="AD317" s="26"/>
      <c r="AE317">
        <v>4</v>
      </c>
      <c r="AF317">
        <v>7</v>
      </c>
      <c r="AG317">
        <v>4</v>
      </c>
      <c r="AH317">
        <v>5</v>
      </c>
      <c r="AI317" s="26" t="s">
        <v>51</v>
      </c>
      <c r="AJ317">
        <v>1</v>
      </c>
      <c r="AK317">
        <v>2</v>
      </c>
      <c r="AL317">
        <v>1</v>
      </c>
      <c r="AM317">
        <v>1</v>
      </c>
      <c r="AN317" s="26" t="s">
        <v>51</v>
      </c>
      <c r="AO317">
        <v>9</v>
      </c>
      <c r="AP317" s="26"/>
    </row>
    <row r="318" spans="1:42" ht="12.75">
      <c r="A318">
        <f t="shared" si="16"/>
        <v>31</v>
      </c>
      <c r="B318" s="5">
        <v>7066</v>
      </c>
      <c r="C318" s="5" t="s">
        <v>327</v>
      </c>
      <c r="D318" s="5" t="s">
        <v>311</v>
      </c>
      <c r="E318">
        <v>24</v>
      </c>
      <c r="F318" s="26">
        <v>25</v>
      </c>
      <c r="G318">
        <v>2</v>
      </c>
      <c r="H318" s="8">
        <v>0</v>
      </c>
      <c r="I318" s="26"/>
      <c r="J318">
        <v>2</v>
      </c>
      <c r="K318">
        <v>0</v>
      </c>
      <c r="L318" s="26"/>
      <c r="M318">
        <v>1</v>
      </c>
      <c r="N318">
        <v>0</v>
      </c>
      <c r="O318" s="26"/>
      <c r="P318">
        <v>1</v>
      </c>
      <c r="Q318">
        <v>0</v>
      </c>
      <c r="R318" s="26"/>
      <c r="S318">
        <v>1</v>
      </c>
      <c r="T318">
        <v>1</v>
      </c>
      <c r="U318" s="26" t="s">
        <v>51</v>
      </c>
      <c r="V318">
        <v>1</v>
      </c>
      <c r="W318">
        <v>0</v>
      </c>
      <c r="X318" s="26"/>
      <c r="Y318">
        <v>4</v>
      </c>
      <c r="Z318">
        <v>4</v>
      </c>
      <c r="AA318" s="26" t="s">
        <v>51</v>
      </c>
      <c r="AB318">
        <v>4</v>
      </c>
      <c r="AC318">
        <v>11</v>
      </c>
      <c r="AD318" s="26" t="s">
        <v>51</v>
      </c>
      <c r="AE318">
        <v>4</v>
      </c>
      <c r="AF318">
        <v>7</v>
      </c>
      <c r="AG318">
        <v>4</v>
      </c>
      <c r="AH318">
        <v>4</v>
      </c>
      <c r="AI318" s="26" t="s">
        <v>51</v>
      </c>
      <c r="AJ318">
        <v>1</v>
      </c>
      <c r="AK318">
        <v>1</v>
      </c>
      <c r="AL318">
        <v>1</v>
      </c>
      <c r="AM318">
        <v>1</v>
      </c>
      <c r="AN318" s="26" t="s">
        <v>51</v>
      </c>
      <c r="AO318">
        <v>5</v>
      </c>
      <c r="AP318" s="26" t="s">
        <v>427</v>
      </c>
    </row>
    <row r="319" spans="1:42" ht="12.75">
      <c r="A319">
        <f t="shared" si="16"/>
        <v>32</v>
      </c>
      <c r="B319" s="5">
        <v>7552</v>
      </c>
      <c r="C319" s="5" t="s">
        <v>327</v>
      </c>
      <c r="D319" s="5" t="s">
        <v>331</v>
      </c>
      <c r="E319">
        <v>30</v>
      </c>
      <c r="F319" s="26">
        <v>23</v>
      </c>
      <c r="G319">
        <v>2</v>
      </c>
      <c r="H319" s="8">
        <v>2</v>
      </c>
      <c r="I319" s="26" t="s">
        <v>51</v>
      </c>
      <c r="J319">
        <v>2</v>
      </c>
      <c r="K319">
        <v>2</v>
      </c>
      <c r="L319" s="26" t="s">
        <v>51</v>
      </c>
      <c r="M319">
        <v>1</v>
      </c>
      <c r="N319">
        <v>1</v>
      </c>
      <c r="O319" s="26" t="s">
        <v>51</v>
      </c>
      <c r="P319">
        <v>1</v>
      </c>
      <c r="Q319">
        <v>1</v>
      </c>
      <c r="R319" s="26" t="s">
        <v>51</v>
      </c>
      <c r="S319">
        <v>1</v>
      </c>
      <c r="T319">
        <v>1</v>
      </c>
      <c r="U319" s="26" t="s">
        <v>51</v>
      </c>
      <c r="V319">
        <v>1</v>
      </c>
      <c r="W319">
        <v>1</v>
      </c>
      <c r="X319" s="26" t="s">
        <v>51</v>
      </c>
      <c r="Y319">
        <v>4</v>
      </c>
      <c r="Z319">
        <v>4</v>
      </c>
      <c r="AA319" s="26" t="s">
        <v>51</v>
      </c>
      <c r="AB319">
        <v>4</v>
      </c>
      <c r="AC319">
        <v>10</v>
      </c>
      <c r="AD319" s="26" t="s">
        <v>51</v>
      </c>
      <c r="AE319">
        <v>4</v>
      </c>
      <c r="AF319">
        <v>7</v>
      </c>
      <c r="AG319">
        <v>4</v>
      </c>
      <c r="AH319">
        <v>4</v>
      </c>
      <c r="AI319" s="26" t="s">
        <v>51</v>
      </c>
      <c r="AJ319">
        <v>1</v>
      </c>
      <c r="AK319">
        <v>2</v>
      </c>
      <c r="AL319">
        <v>1</v>
      </c>
      <c r="AM319">
        <v>1</v>
      </c>
      <c r="AN319" s="26" t="s">
        <v>51</v>
      </c>
      <c r="AO319">
        <v>10</v>
      </c>
      <c r="AP319" s="26" t="s">
        <v>428</v>
      </c>
    </row>
    <row r="320" spans="2:42" ht="12.75">
      <c r="B320" s="5"/>
      <c r="C320" s="5"/>
      <c r="D320" s="5"/>
      <c r="E320" s="4">
        <f>SUM(E288:E319)</f>
        <v>798</v>
      </c>
      <c r="F320" s="27">
        <f>SUM(F288:F319)</f>
        <v>771</v>
      </c>
      <c r="G320" s="4">
        <f>SUM(G288:G319)</f>
        <v>64</v>
      </c>
      <c r="H320" s="4">
        <f>SUM(H288:H319)</f>
        <v>44</v>
      </c>
      <c r="I320" s="27"/>
      <c r="J320" s="4">
        <f>SUM(J288:J319)</f>
        <v>64</v>
      </c>
      <c r="K320" s="4">
        <f>SUM(K288:K319)</f>
        <v>22</v>
      </c>
      <c r="L320" s="27"/>
      <c r="M320" s="4">
        <f>SUM(M288:M319)</f>
        <v>32</v>
      </c>
      <c r="N320" s="4">
        <f>SUM(N288:N319)</f>
        <v>11</v>
      </c>
      <c r="O320" s="27"/>
      <c r="P320" s="4">
        <f>SUM(P288:P319)</f>
        <v>32</v>
      </c>
      <c r="Q320" s="4">
        <f>SUM(Q288:Q319)</f>
        <v>9</v>
      </c>
      <c r="R320" s="27"/>
      <c r="S320" s="4">
        <f>SUM(S288:S319)</f>
        <v>32</v>
      </c>
      <c r="T320" s="4">
        <f>SUM(T288:T319)</f>
        <v>16</v>
      </c>
      <c r="U320" s="27"/>
      <c r="V320" s="4">
        <f>SUM(V288:V319)</f>
        <v>32</v>
      </c>
      <c r="W320" s="4">
        <f>SUM(W288:W319)</f>
        <v>16</v>
      </c>
      <c r="X320" s="27"/>
      <c r="Y320" s="4">
        <f>SUM(Y288:Y319)</f>
        <v>128</v>
      </c>
      <c r="Z320" s="4">
        <f>SUM(Z288:Z319)</f>
        <v>103</v>
      </c>
      <c r="AA320" s="27"/>
      <c r="AB320" s="4">
        <f>SUM(AB288:AB319)</f>
        <v>128</v>
      </c>
      <c r="AC320" s="4">
        <f>SUM(AC288:AC319)</f>
        <v>232</v>
      </c>
      <c r="AD320" s="27"/>
      <c r="AE320" s="4">
        <f>SUM(AE288:AE319)</f>
        <v>128</v>
      </c>
      <c r="AF320" s="4">
        <f>SUM(AF288:AF319)</f>
        <v>185</v>
      </c>
      <c r="AG320" s="4">
        <f>SUM(AG288:AG319)</f>
        <v>128</v>
      </c>
      <c r="AH320" s="4">
        <f>SUM(AH288:AH319)</f>
        <v>148</v>
      </c>
      <c r="AI320" s="27"/>
      <c r="AJ320" s="4">
        <f>SUM(AJ288:AJ319)</f>
        <v>32</v>
      </c>
      <c r="AK320" s="4">
        <f>SUM(AK288:AK319)</f>
        <v>44</v>
      </c>
      <c r="AL320" s="4">
        <f>SUM(AL288:AL319)</f>
        <v>32</v>
      </c>
      <c r="AM320" s="4">
        <f>SUM(AM288:AM319)</f>
        <v>28</v>
      </c>
      <c r="AN320" s="27"/>
      <c r="AO320" s="4">
        <f>SUM(AO288:AO319)</f>
        <v>177</v>
      </c>
      <c r="AP320" s="27"/>
    </row>
    <row r="321" spans="2:42" ht="12.75">
      <c r="B321" s="5"/>
      <c r="C321" s="5"/>
      <c r="D321" s="5"/>
      <c r="F321" s="26"/>
      <c r="G321" s="8"/>
      <c r="H321" s="8"/>
      <c r="I321" s="26"/>
      <c r="L321" s="26"/>
      <c r="M321" s="8"/>
      <c r="N321" s="8"/>
      <c r="O321" s="26"/>
      <c r="P321" s="8"/>
      <c r="Q321" s="8"/>
      <c r="R321" s="26"/>
      <c r="S321" s="8"/>
      <c r="T321" s="8"/>
      <c r="U321" s="26"/>
      <c r="W321" s="8"/>
      <c r="X321" s="26"/>
      <c r="Y321" s="8"/>
      <c r="Z321" s="8"/>
      <c r="AA321" s="26"/>
      <c r="AB321" s="8"/>
      <c r="AC321" s="8"/>
      <c r="AD321" s="26"/>
      <c r="AE321" s="8"/>
      <c r="AF321" s="8"/>
      <c r="AG321" s="8"/>
      <c r="AI321" s="26"/>
      <c r="AJ321" s="8"/>
      <c r="AK321" s="8"/>
      <c r="AL321" s="8"/>
      <c r="AM321" s="8"/>
      <c r="AN321" s="26"/>
      <c r="AO321" s="8"/>
      <c r="AP321" s="26"/>
    </row>
    <row r="322" spans="1:42" ht="12.75">
      <c r="A322">
        <v>1</v>
      </c>
      <c r="B322" s="5">
        <v>2010</v>
      </c>
      <c r="C322" s="5" t="s">
        <v>332</v>
      </c>
      <c r="D322" s="5" t="s">
        <v>333</v>
      </c>
      <c r="E322">
        <v>39</v>
      </c>
      <c r="F322" s="26">
        <v>50</v>
      </c>
      <c r="G322">
        <v>2</v>
      </c>
      <c r="H322" s="8">
        <v>2</v>
      </c>
      <c r="I322" s="26" t="s">
        <v>51</v>
      </c>
      <c r="J322">
        <v>2</v>
      </c>
      <c r="K322">
        <v>3</v>
      </c>
      <c r="L322" s="26" t="s">
        <v>51</v>
      </c>
      <c r="M322">
        <v>1</v>
      </c>
      <c r="N322">
        <v>1</v>
      </c>
      <c r="O322" s="26" t="s">
        <v>51</v>
      </c>
      <c r="P322">
        <v>1</v>
      </c>
      <c r="Q322">
        <v>5</v>
      </c>
      <c r="R322" s="26" t="s">
        <v>51</v>
      </c>
      <c r="S322">
        <v>1</v>
      </c>
      <c r="T322">
        <v>1</v>
      </c>
      <c r="U322" s="26" t="s">
        <v>51</v>
      </c>
      <c r="V322">
        <v>1</v>
      </c>
      <c r="W322">
        <v>3</v>
      </c>
      <c r="X322" s="26" t="s">
        <v>51</v>
      </c>
      <c r="Y322">
        <v>4</v>
      </c>
      <c r="Z322">
        <v>4</v>
      </c>
      <c r="AA322" s="26" t="s">
        <v>51</v>
      </c>
      <c r="AB322">
        <v>4</v>
      </c>
      <c r="AC322">
        <v>14</v>
      </c>
      <c r="AD322" s="26" t="s">
        <v>51</v>
      </c>
      <c r="AE322">
        <v>4</v>
      </c>
      <c r="AF322">
        <v>5</v>
      </c>
      <c r="AG322">
        <v>4</v>
      </c>
      <c r="AH322">
        <v>4</v>
      </c>
      <c r="AI322" s="26" t="s">
        <v>51</v>
      </c>
      <c r="AJ322">
        <v>1</v>
      </c>
      <c r="AK322">
        <v>2</v>
      </c>
      <c r="AL322">
        <v>1</v>
      </c>
      <c r="AM322">
        <v>1</v>
      </c>
      <c r="AN322" s="26" t="s">
        <v>51</v>
      </c>
      <c r="AO322">
        <v>10</v>
      </c>
      <c r="AP322" s="26" t="s">
        <v>428</v>
      </c>
    </row>
    <row r="323" spans="1:42" ht="12.75">
      <c r="A323">
        <f aca="true" t="shared" si="17" ref="A323:A331">1+A322</f>
        <v>2</v>
      </c>
      <c r="B323" s="5">
        <v>2092</v>
      </c>
      <c r="C323" s="5" t="s">
        <v>332</v>
      </c>
      <c r="D323" s="5" t="s">
        <v>334</v>
      </c>
      <c r="E323">
        <v>40</v>
      </c>
      <c r="F323" s="26">
        <v>18</v>
      </c>
      <c r="G323">
        <v>2</v>
      </c>
      <c r="H323" s="8">
        <v>2</v>
      </c>
      <c r="I323" s="26" t="s">
        <v>51</v>
      </c>
      <c r="J323">
        <v>2</v>
      </c>
      <c r="K323">
        <v>0</v>
      </c>
      <c r="L323" s="26"/>
      <c r="M323">
        <v>1</v>
      </c>
      <c r="N323">
        <v>1</v>
      </c>
      <c r="O323" s="26" t="s">
        <v>51</v>
      </c>
      <c r="P323">
        <v>1</v>
      </c>
      <c r="Q323">
        <v>1</v>
      </c>
      <c r="R323" s="26" t="s">
        <v>51</v>
      </c>
      <c r="S323">
        <v>1</v>
      </c>
      <c r="T323">
        <v>1</v>
      </c>
      <c r="U323" s="26" t="s">
        <v>51</v>
      </c>
      <c r="V323">
        <v>1</v>
      </c>
      <c r="W323">
        <v>1</v>
      </c>
      <c r="X323" s="26" t="s">
        <v>51</v>
      </c>
      <c r="Y323">
        <v>4</v>
      </c>
      <c r="Z323">
        <v>0</v>
      </c>
      <c r="AA323" s="26"/>
      <c r="AB323">
        <v>4</v>
      </c>
      <c r="AC323">
        <v>0</v>
      </c>
      <c r="AD323" s="26"/>
      <c r="AE323">
        <v>4</v>
      </c>
      <c r="AF323">
        <v>4</v>
      </c>
      <c r="AG323">
        <v>4</v>
      </c>
      <c r="AH323">
        <v>4</v>
      </c>
      <c r="AI323" s="26" t="s">
        <v>51</v>
      </c>
      <c r="AJ323">
        <v>1</v>
      </c>
      <c r="AK323">
        <v>1</v>
      </c>
      <c r="AL323">
        <v>1</v>
      </c>
      <c r="AM323">
        <v>1</v>
      </c>
      <c r="AN323" s="26" t="s">
        <v>51</v>
      </c>
      <c r="AO323">
        <v>7</v>
      </c>
      <c r="AP323" s="26"/>
    </row>
    <row r="324" spans="1:42" ht="12.75">
      <c r="A324">
        <f t="shared" si="17"/>
        <v>3</v>
      </c>
      <c r="B324" s="5">
        <v>5040</v>
      </c>
      <c r="C324" s="5" t="s">
        <v>332</v>
      </c>
      <c r="D324" s="5" t="s">
        <v>335</v>
      </c>
      <c r="E324">
        <v>21</v>
      </c>
      <c r="F324" s="26">
        <v>22</v>
      </c>
      <c r="G324">
        <v>2</v>
      </c>
      <c r="H324" s="8">
        <v>2</v>
      </c>
      <c r="I324" s="26" t="s">
        <v>51</v>
      </c>
      <c r="J324">
        <v>2</v>
      </c>
      <c r="K324">
        <v>0</v>
      </c>
      <c r="L324" s="26"/>
      <c r="M324">
        <v>1</v>
      </c>
      <c r="N324">
        <v>1</v>
      </c>
      <c r="O324" s="26" t="s">
        <v>51</v>
      </c>
      <c r="P324">
        <v>1</v>
      </c>
      <c r="Q324">
        <v>1</v>
      </c>
      <c r="R324" s="26" t="s">
        <v>51</v>
      </c>
      <c r="S324">
        <v>1</v>
      </c>
      <c r="T324">
        <v>0</v>
      </c>
      <c r="U324" s="26"/>
      <c r="V324">
        <v>1</v>
      </c>
      <c r="W324">
        <v>0</v>
      </c>
      <c r="X324" s="26"/>
      <c r="Y324">
        <v>4</v>
      </c>
      <c r="Z324">
        <v>4</v>
      </c>
      <c r="AA324" s="26" t="s">
        <v>51</v>
      </c>
      <c r="AB324">
        <v>4</v>
      </c>
      <c r="AC324">
        <v>2</v>
      </c>
      <c r="AD324" s="26"/>
      <c r="AE324">
        <v>4</v>
      </c>
      <c r="AF324">
        <v>5</v>
      </c>
      <c r="AG324">
        <v>4</v>
      </c>
      <c r="AH324">
        <v>2</v>
      </c>
      <c r="AI324" s="26"/>
      <c r="AJ324">
        <v>1</v>
      </c>
      <c r="AK324">
        <v>1</v>
      </c>
      <c r="AL324">
        <v>1</v>
      </c>
      <c r="AM324">
        <v>1</v>
      </c>
      <c r="AN324" s="26" t="s">
        <v>51</v>
      </c>
      <c r="AO324">
        <v>5</v>
      </c>
      <c r="AP324" s="26" t="s">
        <v>427</v>
      </c>
    </row>
    <row r="325" spans="1:42" ht="12.75">
      <c r="A325">
        <f t="shared" si="17"/>
        <v>4</v>
      </c>
      <c r="B325" s="5">
        <v>5977</v>
      </c>
      <c r="C325" s="5" t="s">
        <v>332</v>
      </c>
      <c r="D325" s="5" t="s">
        <v>336</v>
      </c>
      <c r="E325">
        <v>40</v>
      </c>
      <c r="F325" s="26">
        <v>36</v>
      </c>
      <c r="G325">
        <v>2</v>
      </c>
      <c r="H325" s="8">
        <v>0</v>
      </c>
      <c r="I325" s="26"/>
      <c r="J325">
        <v>2</v>
      </c>
      <c r="K325">
        <v>0</v>
      </c>
      <c r="L325" s="26"/>
      <c r="M325">
        <v>1</v>
      </c>
      <c r="N325">
        <v>0</v>
      </c>
      <c r="O325" s="26"/>
      <c r="P325">
        <v>1</v>
      </c>
      <c r="Q325">
        <v>0</v>
      </c>
      <c r="R325" s="26"/>
      <c r="S325">
        <v>1</v>
      </c>
      <c r="T325">
        <v>0</v>
      </c>
      <c r="U325" s="26"/>
      <c r="V325">
        <v>1</v>
      </c>
      <c r="W325">
        <v>0</v>
      </c>
      <c r="X325" s="26"/>
      <c r="Y325">
        <v>4</v>
      </c>
      <c r="Z325">
        <v>4</v>
      </c>
      <c r="AA325" s="26" t="s">
        <v>51</v>
      </c>
      <c r="AB325">
        <v>4</v>
      </c>
      <c r="AC325">
        <v>11</v>
      </c>
      <c r="AD325" s="26" t="s">
        <v>51</v>
      </c>
      <c r="AE325">
        <v>4</v>
      </c>
      <c r="AF325">
        <v>5</v>
      </c>
      <c r="AG325">
        <v>4</v>
      </c>
      <c r="AH325">
        <v>0</v>
      </c>
      <c r="AI325" s="26"/>
      <c r="AJ325">
        <v>1</v>
      </c>
      <c r="AK325">
        <v>1</v>
      </c>
      <c r="AL325">
        <v>1</v>
      </c>
      <c r="AM325">
        <v>1</v>
      </c>
      <c r="AN325" s="26" t="s">
        <v>51</v>
      </c>
      <c r="AO325">
        <v>3</v>
      </c>
      <c r="AP325" s="26"/>
    </row>
    <row r="326" spans="1:42" ht="12.75">
      <c r="A326">
        <f t="shared" si="17"/>
        <v>5</v>
      </c>
      <c r="B326" s="5">
        <v>6074</v>
      </c>
      <c r="C326" s="5" t="s">
        <v>332</v>
      </c>
      <c r="D326" s="5" t="s">
        <v>337</v>
      </c>
      <c r="E326">
        <v>20</v>
      </c>
      <c r="F326" s="26">
        <v>57</v>
      </c>
      <c r="G326">
        <v>2</v>
      </c>
      <c r="H326" s="8">
        <v>0</v>
      </c>
      <c r="I326" s="26"/>
      <c r="J326">
        <v>2</v>
      </c>
      <c r="K326">
        <v>0</v>
      </c>
      <c r="L326" s="26"/>
      <c r="M326">
        <v>1</v>
      </c>
      <c r="N326">
        <v>0</v>
      </c>
      <c r="O326" s="26"/>
      <c r="P326">
        <v>1</v>
      </c>
      <c r="Q326">
        <v>0</v>
      </c>
      <c r="R326" s="26"/>
      <c r="S326">
        <v>1</v>
      </c>
      <c r="T326">
        <v>0</v>
      </c>
      <c r="U326" s="26"/>
      <c r="V326">
        <v>1</v>
      </c>
      <c r="W326">
        <v>0</v>
      </c>
      <c r="X326" s="26"/>
      <c r="Y326">
        <v>4</v>
      </c>
      <c r="Z326">
        <v>4</v>
      </c>
      <c r="AA326" s="26" t="s">
        <v>51</v>
      </c>
      <c r="AB326">
        <v>4</v>
      </c>
      <c r="AC326">
        <v>57</v>
      </c>
      <c r="AD326" s="26" t="s">
        <v>51</v>
      </c>
      <c r="AE326">
        <v>4</v>
      </c>
      <c r="AF326">
        <v>1</v>
      </c>
      <c r="AG326">
        <v>4</v>
      </c>
      <c r="AH326">
        <v>0</v>
      </c>
      <c r="AI326" s="26"/>
      <c r="AJ326">
        <v>1</v>
      </c>
      <c r="AK326">
        <v>1</v>
      </c>
      <c r="AL326">
        <v>1</v>
      </c>
      <c r="AM326">
        <v>1</v>
      </c>
      <c r="AN326" s="26" t="s">
        <v>51</v>
      </c>
      <c r="AO326">
        <v>3</v>
      </c>
      <c r="AP326" s="26"/>
    </row>
    <row r="327" spans="1:42" ht="12.75">
      <c r="A327">
        <f t="shared" si="17"/>
        <v>6</v>
      </c>
      <c r="B327" s="5">
        <v>206</v>
      </c>
      <c r="C327" s="5" t="s">
        <v>338</v>
      </c>
      <c r="D327" s="5" t="s">
        <v>339</v>
      </c>
      <c r="E327">
        <v>21</v>
      </c>
      <c r="F327" s="26">
        <v>21</v>
      </c>
      <c r="G327">
        <v>2</v>
      </c>
      <c r="H327" s="8">
        <v>0</v>
      </c>
      <c r="I327" s="26"/>
      <c r="J327">
        <v>2</v>
      </c>
      <c r="K327">
        <v>0</v>
      </c>
      <c r="L327" s="26"/>
      <c r="M327">
        <v>1</v>
      </c>
      <c r="N327">
        <v>1</v>
      </c>
      <c r="O327" s="26" t="s">
        <v>51</v>
      </c>
      <c r="P327">
        <v>1</v>
      </c>
      <c r="Q327">
        <v>0</v>
      </c>
      <c r="R327" s="26"/>
      <c r="S327">
        <v>1</v>
      </c>
      <c r="T327">
        <v>1</v>
      </c>
      <c r="U327" s="26" t="s">
        <v>51</v>
      </c>
      <c r="V327">
        <v>1</v>
      </c>
      <c r="W327">
        <v>0</v>
      </c>
      <c r="X327" s="26"/>
      <c r="Y327">
        <v>4</v>
      </c>
      <c r="Z327">
        <v>4</v>
      </c>
      <c r="AA327" s="26" t="s">
        <v>51</v>
      </c>
      <c r="AB327">
        <v>4</v>
      </c>
      <c r="AC327">
        <v>9</v>
      </c>
      <c r="AD327" s="26" t="s">
        <v>51</v>
      </c>
      <c r="AE327">
        <v>4</v>
      </c>
      <c r="AF327">
        <v>2</v>
      </c>
      <c r="AG327">
        <v>4</v>
      </c>
      <c r="AH327">
        <v>1</v>
      </c>
      <c r="AI327" s="26"/>
      <c r="AJ327">
        <v>1</v>
      </c>
      <c r="AK327">
        <v>2</v>
      </c>
      <c r="AL327">
        <v>1</v>
      </c>
      <c r="AM327">
        <v>1</v>
      </c>
      <c r="AN327" s="26" t="s">
        <v>51</v>
      </c>
      <c r="AO327">
        <v>5</v>
      </c>
      <c r="AP327" s="26" t="s">
        <v>427</v>
      </c>
    </row>
    <row r="328" spans="1:42" ht="12.75">
      <c r="A328">
        <f t="shared" si="17"/>
        <v>7</v>
      </c>
      <c r="B328" s="5">
        <v>1635</v>
      </c>
      <c r="C328" s="5" t="s">
        <v>338</v>
      </c>
      <c r="D328" s="5" t="s">
        <v>340</v>
      </c>
      <c r="E328">
        <v>55</v>
      </c>
      <c r="F328" s="26">
        <v>51</v>
      </c>
      <c r="G328">
        <v>2</v>
      </c>
      <c r="H328" s="8">
        <v>2</v>
      </c>
      <c r="I328" s="26" t="s">
        <v>51</v>
      </c>
      <c r="J328">
        <v>2</v>
      </c>
      <c r="K328">
        <v>2</v>
      </c>
      <c r="L328" s="26" t="s">
        <v>51</v>
      </c>
      <c r="M328">
        <v>1</v>
      </c>
      <c r="N328">
        <v>1</v>
      </c>
      <c r="O328" s="26" t="s">
        <v>51</v>
      </c>
      <c r="P328">
        <v>1</v>
      </c>
      <c r="Q328">
        <v>1</v>
      </c>
      <c r="R328" s="26" t="s">
        <v>51</v>
      </c>
      <c r="S328">
        <v>1</v>
      </c>
      <c r="T328">
        <v>1</v>
      </c>
      <c r="U328" s="26" t="s">
        <v>51</v>
      </c>
      <c r="V328">
        <v>1</v>
      </c>
      <c r="W328">
        <v>1</v>
      </c>
      <c r="X328" s="26" t="s">
        <v>51</v>
      </c>
      <c r="Y328">
        <v>4</v>
      </c>
      <c r="Z328">
        <v>4</v>
      </c>
      <c r="AA328" s="26" t="s">
        <v>51</v>
      </c>
      <c r="AB328">
        <v>4</v>
      </c>
      <c r="AC328">
        <v>9</v>
      </c>
      <c r="AD328" s="26" t="s">
        <v>51</v>
      </c>
      <c r="AE328">
        <v>4</v>
      </c>
      <c r="AF328">
        <v>5</v>
      </c>
      <c r="AG328">
        <v>4</v>
      </c>
      <c r="AH328">
        <v>4</v>
      </c>
      <c r="AI328" s="26" t="s">
        <v>51</v>
      </c>
      <c r="AJ328">
        <v>1</v>
      </c>
      <c r="AK328">
        <v>2</v>
      </c>
      <c r="AL328">
        <v>1</v>
      </c>
      <c r="AM328">
        <v>2</v>
      </c>
      <c r="AN328" s="26" t="s">
        <v>51</v>
      </c>
      <c r="AO328">
        <v>10</v>
      </c>
      <c r="AP328" s="26" t="s">
        <v>428</v>
      </c>
    </row>
    <row r="329" spans="1:42" ht="12.75">
      <c r="A329">
        <f t="shared" si="17"/>
        <v>8</v>
      </c>
      <c r="B329" s="5">
        <v>8268</v>
      </c>
      <c r="C329" s="5" t="s">
        <v>338</v>
      </c>
      <c r="D329" s="5" t="s">
        <v>341</v>
      </c>
      <c r="E329">
        <v>40</v>
      </c>
      <c r="F329" s="26">
        <v>25</v>
      </c>
      <c r="G329">
        <v>2</v>
      </c>
      <c r="H329" s="8">
        <v>1</v>
      </c>
      <c r="I329" s="26"/>
      <c r="J329">
        <v>2</v>
      </c>
      <c r="K329">
        <v>0</v>
      </c>
      <c r="L329" s="26"/>
      <c r="M329">
        <v>1</v>
      </c>
      <c r="N329">
        <v>0</v>
      </c>
      <c r="O329" s="26"/>
      <c r="P329">
        <v>1</v>
      </c>
      <c r="Q329">
        <v>0</v>
      </c>
      <c r="R329" s="26"/>
      <c r="S329">
        <v>1</v>
      </c>
      <c r="T329">
        <v>0</v>
      </c>
      <c r="U329" s="26"/>
      <c r="V329">
        <v>1</v>
      </c>
      <c r="W329">
        <v>0</v>
      </c>
      <c r="X329" s="26"/>
      <c r="Y329">
        <v>4</v>
      </c>
      <c r="Z329">
        <v>4</v>
      </c>
      <c r="AA329" s="26" t="s">
        <v>51</v>
      </c>
      <c r="AB329">
        <v>4</v>
      </c>
      <c r="AC329">
        <v>8</v>
      </c>
      <c r="AD329" s="26" t="s">
        <v>51</v>
      </c>
      <c r="AE329">
        <v>4</v>
      </c>
      <c r="AF329">
        <v>4</v>
      </c>
      <c r="AG329">
        <v>4</v>
      </c>
      <c r="AH329">
        <v>5</v>
      </c>
      <c r="AI329" s="26" t="s">
        <v>51</v>
      </c>
      <c r="AJ329">
        <v>1</v>
      </c>
      <c r="AK329">
        <v>1</v>
      </c>
      <c r="AL329">
        <v>1</v>
      </c>
      <c r="AM329">
        <v>1</v>
      </c>
      <c r="AN329" s="26" t="s">
        <v>51</v>
      </c>
      <c r="AO329">
        <v>4</v>
      </c>
      <c r="AP329" s="26"/>
    </row>
    <row r="330" spans="1:42" ht="12.75">
      <c r="A330">
        <f t="shared" si="17"/>
        <v>9</v>
      </c>
      <c r="B330" s="5">
        <v>8279</v>
      </c>
      <c r="C330" s="5" t="s">
        <v>338</v>
      </c>
      <c r="D330" s="5" t="s">
        <v>342</v>
      </c>
      <c r="E330">
        <v>50</v>
      </c>
      <c r="F330" s="26">
        <v>23</v>
      </c>
      <c r="G330">
        <v>2</v>
      </c>
      <c r="H330" s="8">
        <v>1</v>
      </c>
      <c r="I330" s="26"/>
      <c r="J330">
        <v>2</v>
      </c>
      <c r="K330">
        <v>0</v>
      </c>
      <c r="L330" s="26"/>
      <c r="M330">
        <v>1</v>
      </c>
      <c r="N330">
        <v>0</v>
      </c>
      <c r="O330" s="26"/>
      <c r="P330">
        <v>1</v>
      </c>
      <c r="Q330">
        <v>0</v>
      </c>
      <c r="R330" s="26"/>
      <c r="S330">
        <v>1</v>
      </c>
      <c r="T330">
        <v>0</v>
      </c>
      <c r="U330" s="26"/>
      <c r="V330">
        <v>1</v>
      </c>
      <c r="W330">
        <v>0</v>
      </c>
      <c r="X330" s="26"/>
      <c r="Y330">
        <v>4</v>
      </c>
      <c r="Z330">
        <v>3</v>
      </c>
      <c r="AA330" s="26"/>
      <c r="AB330">
        <v>4</v>
      </c>
      <c r="AC330">
        <v>0</v>
      </c>
      <c r="AD330" s="26"/>
      <c r="AE330">
        <v>4</v>
      </c>
      <c r="AF330">
        <v>6</v>
      </c>
      <c r="AG330">
        <v>4</v>
      </c>
      <c r="AH330">
        <v>2</v>
      </c>
      <c r="AI330" s="26"/>
      <c r="AJ330">
        <v>1</v>
      </c>
      <c r="AK330">
        <v>1</v>
      </c>
      <c r="AL330">
        <v>1</v>
      </c>
      <c r="AM330">
        <v>1</v>
      </c>
      <c r="AN330" s="26" t="s">
        <v>51</v>
      </c>
      <c r="AO330">
        <v>1</v>
      </c>
      <c r="AP330" s="26"/>
    </row>
    <row r="331" spans="1:42" ht="12.75">
      <c r="A331">
        <f t="shared" si="17"/>
        <v>10</v>
      </c>
      <c r="B331" s="5">
        <v>9180</v>
      </c>
      <c r="C331" s="5" t="s">
        <v>338</v>
      </c>
      <c r="D331" s="5" t="s">
        <v>343</v>
      </c>
      <c r="E331" s="33">
        <v>49</v>
      </c>
      <c r="F331" s="103">
        <v>39</v>
      </c>
      <c r="G331" s="33">
        <v>2</v>
      </c>
      <c r="H331" s="33">
        <v>2</v>
      </c>
      <c r="I331" s="103" t="s">
        <v>51</v>
      </c>
      <c r="J331" s="33">
        <v>2</v>
      </c>
      <c r="K331" s="33">
        <v>3</v>
      </c>
      <c r="L331" s="103" t="s">
        <v>51</v>
      </c>
      <c r="M331" s="33">
        <v>1</v>
      </c>
      <c r="N331" s="33">
        <v>1</v>
      </c>
      <c r="O331" s="103" t="s">
        <v>51</v>
      </c>
      <c r="P331" s="33">
        <v>1</v>
      </c>
      <c r="Q331" s="33">
        <v>1</v>
      </c>
      <c r="R331" s="103" t="s">
        <v>51</v>
      </c>
      <c r="S331" s="33">
        <v>1</v>
      </c>
      <c r="T331" s="33">
        <v>1</v>
      </c>
      <c r="U331" s="103" t="s">
        <v>51</v>
      </c>
      <c r="V331" s="33">
        <v>1</v>
      </c>
      <c r="W331" s="33">
        <v>1</v>
      </c>
      <c r="X331" s="103" t="s">
        <v>51</v>
      </c>
      <c r="Y331" s="33">
        <v>4</v>
      </c>
      <c r="Z331" s="33">
        <v>4</v>
      </c>
      <c r="AA331" s="103" t="s">
        <v>51</v>
      </c>
      <c r="AB331" s="33">
        <v>4</v>
      </c>
      <c r="AC331" s="33">
        <v>5</v>
      </c>
      <c r="AD331" s="103" t="s">
        <v>51</v>
      </c>
      <c r="AE331" s="33">
        <v>4</v>
      </c>
      <c r="AF331" s="33">
        <v>5</v>
      </c>
      <c r="AG331" s="33">
        <v>4</v>
      </c>
      <c r="AH331" s="33">
        <v>4</v>
      </c>
      <c r="AI331" s="103" t="s">
        <v>51</v>
      </c>
      <c r="AJ331" s="33">
        <v>1</v>
      </c>
      <c r="AK331" s="33">
        <v>2</v>
      </c>
      <c r="AL331" s="33">
        <v>1</v>
      </c>
      <c r="AM331" s="33">
        <v>2</v>
      </c>
      <c r="AN331" s="103" t="s">
        <v>51</v>
      </c>
      <c r="AO331" s="33">
        <v>10</v>
      </c>
      <c r="AP331" s="103" t="s">
        <v>428</v>
      </c>
    </row>
    <row r="332" spans="5:44" ht="12.75">
      <c r="E332" s="33">
        <f>SUM(E322:E331)</f>
        <v>375</v>
      </c>
      <c r="F332" s="103">
        <f>SUM(F322:F331)</f>
        <v>342</v>
      </c>
      <c r="G332" s="33">
        <f>SUM(G322:G331)</f>
        <v>20</v>
      </c>
      <c r="H332" s="33">
        <f>SUM(H322:H331)</f>
        <v>12</v>
      </c>
      <c r="I332" s="103"/>
      <c r="J332" s="33">
        <f>SUM(J322:J331)</f>
        <v>20</v>
      </c>
      <c r="K332" s="33">
        <f>SUM(K322:K331)</f>
        <v>8</v>
      </c>
      <c r="L332" s="103"/>
      <c r="M332" s="33">
        <f>SUM(M322:M331)</f>
        <v>10</v>
      </c>
      <c r="N332" s="33">
        <f>SUM(N322:N331)</f>
        <v>6</v>
      </c>
      <c r="O332" s="103"/>
      <c r="P332" s="33">
        <f>SUM(P322:P331)</f>
        <v>10</v>
      </c>
      <c r="Q332" s="33">
        <f>SUM(Q322:Q331)</f>
        <v>9</v>
      </c>
      <c r="R332" s="103"/>
      <c r="S332" s="33">
        <f>SUM(S322:S331)</f>
        <v>10</v>
      </c>
      <c r="T332" s="33">
        <f>SUM(T322:T331)</f>
        <v>5</v>
      </c>
      <c r="U332" s="103"/>
      <c r="V332" s="33">
        <f>SUM(V322:V331)</f>
        <v>10</v>
      </c>
      <c r="W332" s="33">
        <f>SUM(W322:W331)</f>
        <v>6</v>
      </c>
      <c r="X332" s="103"/>
      <c r="Y332" s="33">
        <f>SUM(Y322:Y331)</f>
        <v>40</v>
      </c>
      <c r="Z332" s="33">
        <f>SUM(Z322:Z331)</f>
        <v>35</v>
      </c>
      <c r="AA332" s="103"/>
      <c r="AB332" s="33">
        <f>SUM(AB322:AB331)</f>
        <v>40</v>
      </c>
      <c r="AC332" s="33">
        <f>SUM(AC322:AC331)</f>
        <v>115</v>
      </c>
      <c r="AD332" s="103"/>
      <c r="AE332" s="33">
        <f>SUM(AE322:AE331)</f>
        <v>40</v>
      </c>
      <c r="AF332" s="33">
        <f>SUM(AF322:AF331)</f>
        <v>42</v>
      </c>
      <c r="AG332" s="33">
        <f>SUM(AG322:AG331)</f>
        <v>40</v>
      </c>
      <c r="AH332" s="33">
        <f>SUM(AH322:AH331)</f>
        <v>26</v>
      </c>
      <c r="AI332" s="103"/>
      <c r="AJ332" s="33">
        <f>SUM(AJ322:AJ331)</f>
        <v>10</v>
      </c>
      <c r="AK332" s="33">
        <f>SUM(AK322:AK331)</f>
        <v>14</v>
      </c>
      <c r="AL332" s="33">
        <f>SUM(AL322:AL331)</f>
        <v>10</v>
      </c>
      <c r="AM332" s="33">
        <f>SUM(AM322:AM331)</f>
        <v>12</v>
      </c>
      <c r="AN332" s="103"/>
      <c r="AO332" s="33">
        <f>SUM(AO322:AO331)</f>
        <v>58</v>
      </c>
      <c r="AP332" s="103"/>
      <c r="AR332" s="8"/>
    </row>
    <row r="333" spans="6:44" ht="12.75">
      <c r="F333" s="26"/>
      <c r="G333" s="8"/>
      <c r="H333" s="8">
        <f>COUNTIF(I15:I331,"*")</f>
        <v>169</v>
      </c>
      <c r="I333" s="114"/>
      <c r="K333" s="8">
        <f>COUNTIF(L15:L331,"*")</f>
        <v>94</v>
      </c>
      <c r="L333" s="26"/>
      <c r="M333" s="8"/>
      <c r="N333" s="8">
        <f>COUNTIF(O15:O331,"*")</f>
        <v>130</v>
      </c>
      <c r="O333" s="26"/>
      <c r="P333" s="8"/>
      <c r="Q333" s="8">
        <f>COUNTIF(R15:R331,"*")</f>
        <v>84</v>
      </c>
      <c r="R333" s="26"/>
      <c r="S333" s="8"/>
      <c r="T333" s="8">
        <f>COUNTIF(U15:U331,"*")</f>
        <v>153</v>
      </c>
      <c r="U333" s="26"/>
      <c r="W333" s="8">
        <f>COUNTIF(X15:X331,"*")</f>
        <v>108</v>
      </c>
      <c r="X333" s="114"/>
      <c r="Y333" s="8"/>
      <c r="Z333" s="8">
        <f>COUNTIF(AA15:AA331,"*")</f>
        <v>209</v>
      </c>
      <c r="AA333" s="114"/>
      <c r="AB333" s="8"/>
      <c r="AC333" s="8">
        <f>COUNTIF(AD15:AD331,"*")</f>
        <v>156</v>
      </c>
      <c r="AD333" s="26"/>
      <c r="AE333" s="8"/>
      <c r="AF333" s="8"/>
      <c r="AG333" s="8"/>
      <c r="AH333" s="8">
        <f>COUNTIF(AI15:AI331,"*")</f>
        <v>207</v>
      </c>
      <c r="AI333" s="114"/>
      <c r="AJ333" s="8"/>
      <c r="AK333" s="8"/>
      <c r="AL333" s="8"/>
      <c r="AM333" s="8">
        <f>COUNTIF(AN15:AN331,"*")</f>
        <v>211</v>
      </c>
      <c r="AN333" s="114"/>
      <c r="AO333" s="8">
        <f>SUM(F333:AM333)</f>
        <v>1521</v>
      </c>
      <c r="AP333" s="114"/>
      <c r="AR333" s="8"/>
    </row>
    <row r="334" spans="2:42" ht="12.75">
      <c r="B334" s="2" t="s">
        <v>344</v>
      </c>
      <c r="F334" s="26"/>
      <c r="G334" s="8"/>
      <c r="H334" s="8"/>
      <c r="I334" s="26"/>
      <c r="L334" s="26"/>
      <c r="M334" s="8"/>
      <c r="N334" s="8"/>
      <c r="O334" s="26"/>
      <c r="P334" s="8"/>
      <c r="Q334" s="8"/>
      <c r="R334" s="26"/>
      <c r="S334" s="8"/>
      <c r="T334" s="8"/>
      <c r="U334" s="26"/>
      <c r="W334" s="8"/>
      <c r="X334" s="26"/>
      <c r="Y334" s="8"/>
      <c r="Z334" s="8"/>
      <c r="AA334" s="26"/>
      <c r="AB334" s="8"/>
      <c r="AC334" s="8"/>
      <c r="AD334" s="26"/>
      <c r="AE334" s="8"/>
      <c r="AF334" s="8"/>
      <c r="AG334" s="8"/>
      <c r="AI334" s="26"/>
      <c r="AJ334" s="8"/>
      <c r="AK334" s="8"/>
      <c r="AL334" s="8"/>
      <c r="AM334" s="8"/>
      <c r="AN334" s="26"/>
      <c r="AO334" s="8"/>
      <c r="AP334" s="26"/>
    </row>
    <row r="335" spans="2:42" ht="12.75">
      <c r="B335" s="2" t="s">
        <v>345</v>
      </c>
      <c r="F335" s="26"/>
      <c r="G335" s="8"/>
      <c r="H335" s="8"/>
      <c r="I335" s="26"/>
      <c r="L335" s="26"/>
      <c r="M335" s="8"/>
      <c r="N335" s="8"/>
      <c r="O335" s="26"/>
      <c r="P335" s="8"/>
      <c r="Q335" s="8"/>
      <c r="R335" s="26"/>
      <c r="S335" s="8"/>
      <c r="T335" s="8"/>
      <c r="U335" s="26"/>
      <c r="W335" s="8"/>
      <c r="X335" s="26"/>
      <c r="Y335" s="8"/>
      <c r="Z335" s="8"/>
      <c r="AA335" s="26"/>
      <c r="AB335" s="8"/>
      <c r="AC335" s="8"/>
      <c r="AD335" s="26"/>
      <c r="AE335" s="8"/>
      <c r="AF335" s="8"/>
      <c r="AG335" s="8"/>
      <c r="AI335" s="26"/>
      <c r="AJ335" s="8"/>
      <c r="AK335" s="8"/>
      <c r="AL335" s="8"/>
      <c r="AM335" s="8"/>
      <c r="AN335" s="26"/>
      <c r="AO335" s="8"/>
      <c r="AP335" s="26"/>
    </row>
    <row r="336" spans="2:42" ht="12.75">
      <c r="B336" s="2"/>
      <c r="F336" s="26"/>
      <c r="G336" s="8"/>
      <c r="H336" s="8"/>
      <c r="I336" s="26"/>
      <c r="L336" s="26"/>
      <c r="M336" s="8"/>
      <c r="N336" s="8"/>
      <c r="O336" s="26"/>
      <c r="P336" s="8"/>
      <c r="Q336" s="8"/>
      <c r="R336" s="26"/>
      <c r="S336" s="8"/>
      <c r="T336" s="8"/>
      <c r="U336" s="26"/>
      <c r="W336" s="8"/>
      <c r="X336" s="26"/>
      <c r="Y336" s="8"/>
      <c r="Z336" s="8"/>
      <c r="AA336" s="26"/>
      <c r="AB336" s="8"/>
      <c r="AC336" s="8"/>
      <c r="AD336" s="26"/>
      <c r="AE336" s="8"/>
      <c r="AF336" s="8"/>
      <c r="AG336" s="8"/>
      <c r="AI336" s="26"/>
      <c r="AJ336" s="8"/>
      <c r="AK336" s="8"/>
      <c r="AL336" s="8"/>
      <c r="AM336" s="8"/>
      <c r="AN336" s="26"/>
      <c r="AO336" s="8"/>
      <c r="AP336" s="26"/>
    </row>
    <row r="337" spans="2:42" ht="12.75">
      <c r="B337" s="2" t="s">
        <v>346</v>
      </c>
      <c r="E337">
        <f>+E30</f>
        <v>361</v>
      </c>
      <c r="F337" s="26">
        <f>+F30</f>
        <v>326</v>
      </c>
      <c r="G337" s="8">
        <f>+G30</f>
        <v>28</v>
      </c>
      <c r="H337" s="8">
        <f>+H30</f>
        <v>16</v>
      </c>
      <c r="I337" s="26"/>
      <c r="J337">
        <f>+J30</f>
        <v>28</v>
      </c>
      <c r="K337">
        <f>+K30</f>
        <v>9</v>
      </c>
      <c r="L337" s="26"/>
      <c r="M337" s="8">
        <f>+M30</f>
        <v>14</v>
      </c>
      <c r="N337" s="8">
        <f>+N30</f>
        <v>6</v>
      </c>
      <c r="O337" s="26"/>
      <c r="P337" s="8">
        <f>+P30</f>
        <v>14</v>
      </c>
      <c r="Q337" s="8">
        <f>+Q30</f>
        <v>7</v>
      </c>
      <c r="R337" s="26"/>
      <c r="S337" s="8">
        <f>+S30</f>
        <v>14</v>
      </c>
      <c r="T337" s="8">
        <f>+T30</f>
        <v>6</v>
      </c>
      <c r="U337" s="26"/>
      <c r="V337">
        <f>+V30</f>
        <v>14</v>
      </c>
      <c r="W337" s="8">
        <f>+W30</f>
        <v>3</v>
      </c>
      <c r="X337" s="26"/>
      <c r="Y337" s="8">
        <f>+Y30</f>
        <v>56</v>
      </c>
      <c r="Z337" s="8">
        <f>+Z30</f>
        <v>39</v>
      </c>
      <c r="AA337" s="26"/>
      <c r="AB337" s="8">
        <f>+AB30</f>
        <v>56</v>
      </c>
      <c r="AC337" s="8">
        <f>+AC30</f>
        <v>24</v>
      </c>
      <c r="AD337" s="26"/>
      <c r="AE337" s="8">
        <f aca="true" t="shared" si="18" ref="AE337:AO337">+AE30</f>
        <v>56</v>
      </c>
      <c r="AF337" s="8">
        <f t="shared" si="18"/>
        <v>59</v>
      </c>
      <c r="AG337" s="8">
        <f t="shared" si="18"/>
        <v>56</v>
      </c>
      <c r="AH337" s="8">
        <f t="shared" si="18"/>
        <v>54</v>
      </c>
      <c r="AI337" s="26"/>
      <c r="AJ337" s="8">
        <f t="shared" si="18"/>
        <v>14</v>
      </c>
      <c r="AK337" s="8">
        <f t="shared" si="18"/>
        <v>17</v>
      </c>
      <c r="AL337" s="8">
        <f t="shared" si="18"/>
        <v>14</v>
      </c>
      <c r="AM337" s="8">
        <f t="shared" si="18"/>
        <v>10</v>
      </c>
      <c r="AN337" s="26"/>
      <c r="AO337" s="8">
        <f t="shared" si="18"/>
        <v>57</v>
      </c>
      <c r="AP337" s="26"/>
    </row>
    <row r="338" spans="2:42" ht="12.75">
      <c r="B338" s="2" t="s">
        <v>347</v>
      </c>
      <c r="E338">
        <f>+E60</f>
        <v>715</v>
      </c>
      <c r="F338" s="26">
        <f>+F60</f>
        <v>716</v>
      </c>
      <c r="G338" s="8">
        <f>+G60</f>
        <v>56</v>
      </c>
      <c r="H338" s="8">
        <f>+H60</f>
        <v>30</v>
      </c>
      <c r="I338" s="26"/>
      <c r="J338">
        <f>+J60</f>
        <v>56</v>
      </c>
      <c r="K338">
        <f>+K60</f>
        <v>17</v>
      </c>
      <c r="L338" s="26"/>
      <c r="M338" s="8">
        <f>+M60</f>
        <v>28</v>
      </c>
      <c r="N338" s="8">
        <f>+N60</f>
        <v>10</v>
      </c>
      <c r="O338" s="26"/>
      <c r="P338" s="8">
        <f>+P60</f>
        <v>28</v>
      </c>
      <c r="Q338" s="8">
        <f>+Q60</f>
        <v>10</v>
      </c>
      <c r="R338" s="26"/>
      <c r="S338" s="8">
        <f>+S60</f>
        <v>28</v>
      </c>
      <c r="T338" s="8">
        <f>+T60</f>
        <v>16</v>
      </c>
      <c r="U338" s="26"/>
      <c r="V338">
        <f>+V60</f>
        <v>28</v>
      </c>
      <c r="W338" s="8">
        <f>+W60</f>
        <v>17</v>
      </c>
      <c r="X338" s="26"/>
      <c r="Y338" s="8">
        <f>+Y60</f>
        <v>112</v>
      </c>
      <c r="Z338" s="8">
        <f>+Z60</f>
        <v>85</v>
      </c>
      <c r="AA338" s="26"/>
      <c r="AB338" s="8">
        <f>+AB60</f>
        <v>112</v>
      </c>
      <c r="AC338" s="8">
        <f>+AC60</f>
        <v>137</v>
      </c>
      <c r="AD338" s="26"/>
      <c r="AE338" s="8">
        <f aca="true" t="shared" si="19" ref="AE338:AO338">+AE60</f>
        <v>112</v>
      </c>
      <c r="AF338" s="8">
        <f t="shared" si="19"/>
        <v>143</v>
      </c>
      <c r="AG338" s="8">
        <f t="shared" si="19"/>
        <v>112</v>
      </c>
      <c r="AH338" s="8">
        <f t="shared" si="19"/>
        <v>125</v>
      </c>
      <c r="AI338" s="26"/>
      <c r="AJ338" s="8">
        <f t="shared" si="19"/>
        <v>28</v>
      </c>
      <c r="AK338" s="8">
        <f t="shared" si="19"/>
        <v>39</v>
      </c>
      <c r="AL338" s="8">
        <f t="shared" si="19"/>
        <v>28</v>
      </c>
      <c r="AM338" s="8">
        <f t="shared" si="19"/>
        <v>28</v>
      </c>
      <c r="AN338" s="26"/>
      <c r="AO338" s="8">
        <f t="shared" si="19"/>
        <v>145</v>
      </c>
      <c r="AP338" s="26"/>
    </row>
    <row r="339" spans="2:42" ht="12.75">
      <c r="B339" s="2" t="s">
        <v>348</v>
      </c>
      <c r="E339">
        <f>+E105</f>
        <v>1243</v>
      </c>
      <c r="F339" s="26">
        <f>+F105</f>
        <v>1255</v>
      </c>
      <c r="G339" s="8">
        <f>+G105</f>
        <v>86</v>
      </c>
      <c r="H339" s="8">
        <f>+H105</f>
        <v>65</v>
      </c>
      <c r="I339" s="26"/>
      <c r="J339">
        <f>+J105</f>
        <v>86</v>
      </c>
      <c r="K339">
        <f>+K105</f>
        <v>55</v>
      </c>
      <c r="L339" s="26"/>
      <c r="M339" s="8">
        <f>+M105</f>
        <v>43</v>
      </c>
      <c r="N339" s="8">
        <f>+N105</f>
        <v>24</v>
      </c>
      <c r="O339" s="26"/>
      <c r="P339" s="8">
        <f>+P105</f>
        <v>43</v>
      </c>
      <c r="Q339" s="8">
        <f>+Q105</f>
        <v>31</v>
      </c>
      <c r="R339" s="26"/>
      <c r="S339" s="8">
        <f>+S105</f>
        <v>43</v>
      </c>
      <c r="T339" s="8">
        <f>+T105</f>
        <v>28</v>
      </c>
      <c r="U339" s="26"/>
      <c r="V339">
        <f>+V105</f>
        <v>43</v>
      </c>
      <c r="W339" s="8">
        <f>+W105</f>
        <v>29</v>
      </c>
      <c r="X339" s="26"/>
      <c r="Y339" s="8">
        <f>+Y105</f>
        <v>172</v>
      </c>
      <c r="Z339" s="8">
        <f>+Z105</f>
        <v>127</v>
      </c>
      <c r="AA339" s="26"/>
      <c r="AB339" s="8">
        <f>+AB105</f>
        <v>172</v>
      </c>
      <c r="AC339" s="8">
        <f>+AC105</f>
        <v>279</v>
      </c>
      <c r="AD339" s="26"/>
      <c r="AE339" s="8">
        <f aca="true" t="shared" si="20" ref="AE339:AO339">+AE105</f>
        <v>172</v>
      </c>
      <c r="AF339" s="8">
        <f t="shared" si="20"/>
        <v>171</v>
      </c>
      <c r="AG339" s="8">
        <f t="shared" si="20"/>
        <v>172</v>
      </c>
      <c r="AH339" s="8">
        <f t="shared" si="20"/>
        <v>178</v>
      </c>
      <c r="AI339" s="26"/>
      <c r="AJ339" s="8">
        <f t="shared" si="20"/>
        <v>43</v>
      </c>
      <c r="AK339" s="8">
        <f t="shared" si="20"/>
        <v>64</v>
      </c>
      <c r="AL339" s="8">
        <f t="shared" si="20"/>
        <v>43</v>
      </c>
      <c r="AM339" s="8">
        <f t="shared" si="20"/>
        <v>37</v>
      </c>
      <c r="AN339" s="26"/>
      <c r="AO339" s="8">
        <f t="shared" si="20"/>
        <v>264</v>
      </c>
      <c r="AP339" s="26"/>
    </row>
    <row r="340" spans="2:42" ht="12.75">
      <c r="B340" s="2" t="s">
        <v>349</v>
      </c>
      <c r="E340">
        <f>+E131</f>
        <v>668</v>
      </c>
      <c r="F340" s="26">
        <f>+F131</f>
        <v>680</v>
      </c>
      <c r="G340" s="8">
        <f>+G131</f>
        <v>48</v>
      </c>
      <c r="H340" s="8">
        <f>+H131</f>
        <v>32</v>
      </c>
      <c r="I340" s="26"/>
      <c r="J340">
        <f>+J131</f>
        <v>48</v>
      </c>
      <c r="K340">
        <f>+K131</f>
        <v>15</v>
      </c>
      <c r="L340" s="26"/>
      <c r="M340" s="8">
        <f>+M131</f>
        <v>24</v>
      </c>
      <c r="N340" s="8">
        <f>+N131</f>
        <v>13</v>
      </c>
      <c r="O340" s="26"/>
      <c r="P340" s="8">
        <f>+P131</f>
        <v>24</v>
      </c>
      <c r="Q340" s="8">
        <f>+Q131</f>
        <v>8</v>
      </c>
      <c r="R340" s="26"/>
      <c r="S340" s="8">
        <f>+S131</f>
        <v>24</v>
      </c>
      <c r="T340" s="8">
        <f>+T131</f>
        <v>12</v>
      </c>
      <c r="U340" s="26"/>
      <c r="V340">
        <f>+V131</f>
        <v>24</v>
      </c>
      <c r="W340" s="8">
        <f>+W131</f>
        <v>7</v>
      </c>
      <c r="X340" s="26"/>
      <c r="Y340" s="8">
        <f>+Y131</f>
        <v>96</v>
      </c>
      <c r="Z340" s="8">
        <f>+Z131</f>
        <v>83</v>
      </c>
      <c r="AA340" s="26"/>
      <c r="AB340" s="8">
        <f>+AB131</f>
        <v>96</v>
      </c>
      <c r="AC340" s="8">
        <f>+AC131</f>
        <v>173</v>
      </c>
      <c r="AD340" s="26"/>
      <c r="AE340" s="8">
        <f aca="true" t="shared" si="21" ref="AE340:AO340">+AE131</f>
        <v>96</v>
      </c>
      <c r="AF340" s="8">
        <f t="shared" si="21"/>
        <v>117</v>
      </c>
      <c r="AG340" s="8">
        <f t="shared" si="21"/>
        <v>96</v>
      </c>
      <c r="AH340" s="8">
        <f t="shared" si="21"/>
        <v>91</v>
      </c>
      <c r="AI340" s="26"/>
      <c r="AJ340" s="8">
        <f t="shared" si="21"/>
        <v>24</v>
      </c>
      <c r="AK340" s="8">
        <f t="shared" si="21"/>
        <v>35</v>
      </c>
      <c r="AL340" s="8">
        <f t="shared" si="21"/>
        <v>24</v>
      </c>
      <c r="AM340" s="8">
        <f t="shared" si="21"/>
        <v>19</v>
      </c>
      <c r="AN340" s="26"/>
      <c r="AO340" s="8">
        <f t="shared" si="21"/>
        <v>125</v>
      </c>
      <c r="AP340" s="26"/>
    </row>
    <row r="341" spans="2:42" ht="12.75">
      <c r="B341" s="2" t="s">
        <v>350</v>
      </c>
      <c r="E341">
        <f>+E155</f>
        <v>614</v>
      </c>
      <c r="F341" s="26">
        <f>+F155</f>
        <v>634</v>
      </c>
      <c r="G341" s="8">
        <f>+G155</f>
        <v>44</v>
      </c>
      <c r="H341" s="8">
        <f>+H155</f>
        <v>30</v>
      </c>
      <c r="I341" s="26"/>
      <c r="J341">
        <f>+J155</f>
        <v>44</v>
      </c>
      <c r="K341">
        <f>+K155</f>
        <v>21</v>
      </c>
      <c r="L341" s="26"/>
      <c r="M341" s="8">
        <f>+M155</f>
        <v>22</v>
      </c>
      <c r="N341" s="8">
        <f>+N155</f>
        <v>10</v>
      </c>
      <c r="O341" s="26"/>
      <c r="P341" s="8">
        <f>+P155</f>
        <v>22</v>
      </c>
      <c r="Q341" s="8">
        <f>+Q155</f>
        <v>13</v>
      </c>
      <c r="R341" s="26"/>
      <c r="S341" s="8">
        <f>+S155</f>
        <v>22</v>
      </c>
      <c r="T341" s="8">
        <f>+T155</f>
        <v>11</v>
      </c>
      <c r="U341" s="26"/>
      <c r="V341">
        <f>+V155</f>
        <v>22</v>
      </c>
      <c r="W341" s="8">
        <f>+W155</f>
        <v>14</v>
      </c>
      <c r="X341" s="26"/>
      <c r="Y341" s="8">
        <f>+Y155</f>
        <v>88</v>
      </c>
      <c r="Z341" s="8">
        <f>+Z155</f>
        <v>66</v>
      </c>
      <c r="AA341" s="26"/>
      <c r="AB341" s="8">
        <f>+AB155</f>
        <v>88</v>
      </c>
      <c r="AC341" s="8">
        <f>+AC155</f>
        <v>100</v>
      </c>
      <c r="AD341" s="26"/>
      <c r="AE341" s="8">
        <f aca="true" t="shared" si="22" ref="AE341:AO341">+AE155</f>
        <v>88</v>
      </c>
      <c r="AF341" s="8">
        <f t="shared" si="22"/>
        <v>121</v>
      </c>
      <c r="AG341" s="8">
        <f t="shared" si="22"/>
        <v>88</v>
      </c>
      <c r="AH341" s="8">
        <f t="shared" si="22"/>
        <v>109</v>
      </c>
      <c r="AI341" s="26"/>
      <c r="AJ341" s="8">
        <f t="shared" si="22"/>
        <v>22</v>
      </c>
      <c r="AK341" s="8">
        <f t="shared" si="22"/>
        <v>38</v>
      </c>
      <c r="AL341" s="8">
        <f t="shared" si="22"/>
        <v>22</v>
      </c>
      <c r="AM341" s="8">
        <f t="shared" si="22"/>
        <v>19</v>
      </c>
      <c r="AN341" s="26"/>
      <c r="AO341" s="8">
        <f t="shared" si="22"/>
        <v>125</v>
      </c>
      <c r="AP341" s="26"/>
    </row>
    <row r="342" spans="2:42" ht="12.75">
      <c r="B342" s="2" t="s">
        <v>351</v>
      </c>
      <c r="E342">
        <f>+E183</f>
        <v>1016</v>
      </c>
      <c r="F342" s="26">
        <f>+F183</f>
        <v>992</v>
      </c>
      <c r="G342" s="8">
        <f>+G183</f>
        <v>52</v>
      </c>
      <c r="H342" s="8">
        <f>+H183</f>
        <v>28</v>
      </c>
      <c r="I342" s="26"/>
      <c r="J342">
        <f>+J183</f>
        <v>52</v>
      </c>
      <c r="K342">
        <f>+K183</f>
        <v>28</v>
      </c>
      <c r="L342" s="26"/>
      <c r="M342" s="8">
        <f>+M183</f>
        <v>26</v>
      </c>
      <c r="N342" s="8">
        <f>+N183</f>
        <v>10</v>
      </c>
      <c r="O342" s="26"/>
      <c r="P342" s="8">
        <f>+P183</f>
        <v>26</v>
      </c>
      <c r="Q342" s="8">
        <f>+Q183</f>
        <v>5</v>
      </c>
      <c r="R342" s="26"/>
      <c r="S342" s="8">
        <f>+S183</f>
        <v>26</v>
      </c>
      <c r="T342" s="8">
        <f>+T183</f>
        <v>12</v>
      </c>
      <c r="U342" s="26"/>
      <c r="V342">
        <f>+V183</f>
        <v>26</v>
      </c>
      <c r="W342" s="8">
        <f>+W183</f>
        <v>9</v>
      </c>
      <c r="X342" s="26"/>
      <c r="Y342" s="8">
        <f>+Y183</f>
        <v>104</v>
      </c>
      <c r="Z342" s="8">
        <f>+Z183</f>
        <v>86</v>
      </c>
      <c r="AA342" s="26"/>
      <c r="AB342" s="8">
        <f>+AB183</f>
        <v>104</v>
      </c>
      <c r="AC342" s="8">
        <f>+AC183</f>
        <v>236</v>
      </c>
      <c r="AD342" s="26"/>
      <c r="AE342" s="8">
        <f aca="true" t="shared" si="23" ref="AE342:AO342">+AE183</f>
        <v>104</v>
      </c>
      <c r="AF342" s="8">
        <f t="shared" si="23"/>
        <v>102</v>
      </c>
      <c r="AG342" s="8">
        <f t="shared" si="23"/>
        <v>104</v>
      </c>
      <c r="AH342" s="8">
        <f t="shared" si="23"/>
        <v>88</v>
      </c>
      <c r="AI342" s="26"/>
      <c r="AJ342" s="8">
        <f t="shared" si="23"/>
        <v>26</v>
      </c>
      <c r="AK342" s="8">
        <f t="shared" si="23"/>
        <v>37</v>
      </c>
      <c r="AL342" s="8">
        <f t="shared" si="23"/>
        <v>26</v>
      </c>
      <c r="AM342" s="8">
        <f t="shared" si="23"/>
        <v>24</v>
      </c>
      <c r="AN342" s="26"/>
      <c r="AO342" s="8">
        <f t="shared" si="23"/>
        <v>128</v>
      </c>
      <c r="AP342" s="26"/>
    </row>
    <row r="343" spans="2:42" ht="12.75">
      <c r="B343" s="2" t="s">
        <v>352</v>
      </c>
      <c r="E343">
        <f>+E200</f>
        <v>350</v>
      </c>
      <c r="F343" s="26">
        <f>+F200</f>
        <v>335</v>
      </c>
      <c r="G343" s="8">
        <f>+G200</f>
        <v>30</v>
      </c>
      <c r="H343" s="8">
        <f>+H200</f>
        <v>18</v>
      </c>
      <c r="I343" s="26"/>
      <c r="J343">
        <f>+J200</f>
        <v>30</v>
      </c>
      <c r="K343">
        <f>+K200</f>
        <v>9</v>
      </c>
      <c r="L343" s="26"/>
      <c r="M343" s="8">
        <f>+M200</f>
        <v>15</v>
      </c>
      <c r="N343" s="8">
        <f>+N200</f>
        <v>5</v>
      </c>
      <c r="O343" s="26"/>
      <c r="P343" s="8">
        <f>+P200</f>
        <v>15</v>
      </c>
      <c r="Q343" s="8">
        <f>+Q200</f>
        <v>1</v>
      </c>
      <c r="R343" s="26"/>
      <c r="S343" s="8">
        <f>+S200</f>
        <v>15</v>
      </c>
      <c r="T343" s="8">
        <f>+T200</f>
        <v>6</v>
      </c>
      <c r="U343" s="26"/>
      <c r="V343">
        <f>+V200</f>
        <v>15</v>
      </c>
      <c r="W343" s="8">
        <f>+W200</f>
        <v>2</v>
      </c>
      <c r="X343" s="26"/>
      <c r="Y343" s="8">
        <f>+Y200</f>
        <v>60</v>
      </c>
      <c r="Z343" s="8">
        <f>+Z200</f>
        <v>52</v>
      </c>
      <c r="AA343" s="26"/>
      <c r="AB343" s="8">
        <f>+AB200</f>
        <v>60</v>
      </c>
      <c r="AC343" s="8">
        <f>+AC200</f>
        <v>98</v>
      </c>
      <c r="AD343" s="26"/>
      <c r="AE343" s="8">
        <f aca="true" t="shared" si="24" ref="AE343:AO343">+AE200</f>
        <v>60</v>
      </c>
      <c r="AF343" s="8">
        <f t="shared" si="24"/>
        <v>82</v>
      </c>
      <c r="AG343" s="8">
        <f t="shared" si="24"/>
        <v>60</v>
      </c>
      <c r="AH343" s="8">
        <f t="shared" si="24"/>
        <v>32</v>
      </c>
      <c r="AI343" s="26"/>
      <c r="AJ343" s="8">
        <f t="shared" si="24"/>
        <v>15</v>
      </c>
      <c r="AK343" s="8">
        <f t="shared" si="24"/>
        <v>15</v>
      </c>
      <c r="AL343" s="8">
        <f t="shared" si="24"/>
        <v>15</v>
      </c>
      <c r="AM343" s="8">
        <f t="shared" si="24"/>
        <v>12</v>
      </c>
      <c r="AN343" s="26"/>
      <c r="AO343" s="8">
        <f t="shared" si="24"/>
        <v>58</v>
      </c>
      <c r="AP343" s="26"/>
    </row>
    <row r="344" spans="2:42" ht="12.75">
      <c r="B344" s="2" t="s">
        <v>353</v>
      </c>
      <c r="E344">
        <f>+E225</f>
        <v>659</v>
      </c>
      <c r="F344" s="26">
        <f>+F225</f>
        <v>636</v>
      </c>
      <c r="G344" s="8">
        <f>+G225</f>
        <v>46</v>
      </c>
      <c r="H344" s="8">
        <f>+H225</f>
        <v>34</v>
      </c>
      <c r="I344" s="26"/>
      <c r="J344">
        <f>+J225</f>
        <v>46</v>
      </c>
      <c r="K344">
        <f>+K225</f>
        <v>26</v>
      </c>
      <c r="L344" s="26"/>
      <c r="M344" s="8">
        <f>+M225</f>
        <v>23</v>
      </c>
      <c r="N344" s="8">
        <f>+N225</f>
        <v>16</v>
      </c>
      <c r="O344" s="26"/>
      <c r="P344" s="8">
        <f>+P225</f>
        <v>23</v>
      </c>
      <c r="Q344" s="8">
        <f>+Q225</f>
        <v>19</v>
      </c>
      <c r="R344" s="26"/>
      <c r="S344" s="8">
        <f>+S225</f>
        <v>23</v>
      </c>
      <c r="T344" s="8">
        <f>+T225</f>
        <v>16</v>
      </c>
      <c r="U344" s="26"/>
      <c r="V344">
        <f>+V225</f>
        <v>23</v>
      </c>
      <c r="W344" s="8">
        <f>+W225</f>
        <v>14</v>
      </c>
      <c r="X344" s="26"/>
      <c r="Y344" s="8">
        <f>+Y225</f>
        <v>92</v>
      </c>
      <c r="Z344" s="8">
        <f>+Z225</f>
        <v>67</v>
      </c>
      <c r="AA344" s="26"/>
      <c r="AB344" s="8">
        <f>+AB225</f>
        <v>92</v>
      </c>
      <c r="AC344" s="8">
        <f>+AC225</f>
        <v>98</v>
      </c>
      <c r="AD344" s="26"/>
      <c r="AE344" s="8">
        <f aca="true" t="shared" si="25" ref="AE344:AO344">+AE225</f>
        <v>92</v>
      </c>
      <c r="AF344" s="8">
        <f t="shared" si="25"/>
        <v>126</v>
      </c>
      <c r="AG344" s="8">
        <f t="shared" si="25"/>
        <v>92</v>
      </c>
      <c r="AH344" s="8">
        <f t="shared" si="25"/>
        <v>114</v>
      </c>
      <c r="AI344" s="26"/>
      <c r="AJ344" s="8">
        <f t="shared" si="25"/>
        <v>23</v>
      </c>
      <c r="AK344" s="8">
        <f t="shared" si="25"/>
        <v>37</v>
      </c>
      <c r="AL344" s="8">
        <f t="shared" si="25"/>
        <v>23</v>
      </c>
      <c r="AM344" s="8">
        <f t="shared" si="25"/>
        <v>18</v>
      </c>
      <c r="AN344" s="26"/>
      <c r="AO344" s="8">
        <f t="shared" si="25"/>
        <v>149</v>
      </c>
      <c r="AP344" s="26"/>
    </row>
    <row r="345" spans="2:42" ht="12.75">
      <c r="B345" s="2" t="s">
        <v>354</v>
      </c>
      <c r="E345">
        <f>+E260</f>
        <v>762</v>
      </c>
      <c r="F345" s="26">
        <f>+F260</f>
        <v>700</v>
      </c>
      <c r="G345" s="8">
        <f>+G260</f>
        <v>66</v>
      </c>
      <c r="H345" s="8">
        <f>+H260</f>
        <v>39</v>
      </c>
      <c r="I345" s="26"/>
      <c r="J345">
        <f>+J260</f>
        <v>66</v>
      </c>
      <c r="K345">
        <f>+K260</f>
        <v>33</v>
      </c>
      <c r="L345" s="26"/>
      <c r="M345" s="8">
        <f>+M260</f>
        <v>33</v>
      </c>
      <c r="N345" s="8">
        <f>+N260</f>
        <v>13</v>
      </c>
      <c r="O345" s="26"/>
      <c r="P345" s="8">
        <f>+P260</f>
        <v>33</v>
      </c>
      <c r="Q345" s="8">
        <f>+Q260</f>
        <v>7</v>
      </c>
      <c r="R345" s="26"/>
      <c r="S345" s="8">
        <f>+S260</f>
        <v>33</v>
      </c>
      <c r="T345" s="8">
        <f>+T260</f>
        <v>17</v>
      </c>
      <c r="U345" s="26"/>
      <c r="V345">
        <f>+V260</f>
        <v>33</v>
      </c>
      <c r="W345" s="8">
        <f>+W260</f>
        <v>14</v>
      </c>
      <c r="X345" s="26"/>
      <c r="Y345" s="8">
        <f>+Y260</f>
        <v>132</v>
      </c>
      <c r="Z345" s="8">
        <f>+Z260</f>
        <v>97</v>
      </c>
      <c r="AA345" s="26"/>
      <c r="AB345" s="8">
        <f>+AB260</f>
        <v>132</v>
      </c>
      <c r="AC345" s="8">
        <f>+AC260</f>
        <v>127</v>
      </c>
      <c r="AD345" s="26"/>
      <c r="AE345" s="8">
        <f aca="true" t="shared" si="26" ref="AE345:AO345">+AE260</f>
        <v>132</v>
      </c>
      <c r="AF345" s="8">
        <f t="shared" si="26"/>
        <v>141</v>
      </c>
      <c r="AG345" s="8">
        <f t="shared" si="26"/>
        <v>132</v>
      </c>
      <c r="AH345" s="8">
        <f t="shared" si="26"/>
        <v>139</v>
      </c>
      <c r="AI345" s="26"/>
      <c r="AJ345" s="8">
        <f t="shared" si="26"/>
        <v>33</v>
      </c>
      <c r="AK345" s="8">
        <f t="shared" si="26"/>
        <v>46</v>
      </c>
      <c r="AL345" s="8">
        <f t="shared" si="26"/>
        <v>33</v>
      </c>
      <c r="AM345" s="8">
        <f t="shared" si="26"/>
        <v>27</v>
      </c>
      <c r="AN345" s="26"/>
      <c r="AO345" s="8">
        <f t="shared" si="26"/>
        <v>157</v>
      </c>
      <c r="AP345" s="26"/>
    </row>
    <row r="346" spans="2:42" ht="12.75">
      <c r="B346" s="2" t="s">
        <v>355</v>
      </c>
      <c r="E346">
        <f>+E286</f>
        <v>480</v>
      </c>
      <c r="F346" s="26">
        <f>+F286</f>
        <v>403</v>
      </c>
      <c r="G346" s="8">
        <f>+G286</f>
        <v>48</v>
      </c>
      <c r="H346" s="8">
        <f>+H286</f>
        <v>21</v>
      </c>
      <c r="I346" s="26"/>
      <c r="J346">
        <f>+J286</f>
        <v>48</v>
      </c>
      <c r="K346">
        <f>+K286</f>
        <v>12</v>
      </c>
      <c r="L346" s="26"/>
      <c r="M346" s="8">
        <f>+M286</f>
        <v>24</v>
      </c>
      <c r="N346" s="8">
        <f>+N286</f>
        <v>6</v>
      </c>
      <c r="O346" s="26"/>
      <c r="P346" s="8">
        <f>+P286</f>
        <v>24</v>
      </c>
      <c r="Q346" s="8">
        <f>+Q286</f>
        <v>3</v>
      </c>
      <c r="R346" s="26"/>
      <c r="S346" s="8">
        <f>+S286</f>
        <v>24</v>
      </c>
      <c r="T346" s="8">
        <f>+T286</f>
        <v>8</v>
      </c>
      <c r="U346" s="26"/>
      <c r="V346">
        <f>+V286</f>
        <v>24</v>
      </c>
      <c r="W346" s="8">
        <f>+W286</f>
        <v>4</v>
      </c>
      <c r="X346" s="26"/>
      <c r="Y346" s="8">
        <f>+Y286</f>
        <v>96</v>
      </c>
      <c r="Z346" s="8">
        <f>+Z286</f>
        <v>55</v>
      </c>
      <c r="AA346" s="26"/>
      <c r="AB346" s="8">
        <f>+AB286</f>
        <v>96</v>
      </c>
      <c r="AC346" s="8">
        <f>+AC286</f>
        <v>45</v>
      </c>
      <c r="AD346" s="26"/>
      <c r="AE346" s="8">
        <f aca="true" t="shared" si="27" ref="AE346:AO346">+AE286</f>
        <v>96</v>
      </c>
      <c r="AF346" s="8">
        <f t="shared" si="27"/>
        <v>101</v>
      </c>
      <c r="AG346" s="8">
        <f t="shared" si="27"/>
        <v>96</v>
      </c>
      <c r="AH346" s="8">
        <f t="shared" si="27"/>
        <v>87</v>
      </c>
      <c r="AI346" s="26"/>
      <c r="AJ346" s="8">
        <f t="shared" si="27"/>
        <v>24</v>
      </c>
      <c r="AK346" s="8">
        <f t="shared" si="27"/>
        <v>25</v>
      </c>
      <c r="AL346" s="8">
        <f t="shared" si="27"/>
        <v>24</v>
      </c>
      <c r="AM346" s="8">
        <f t="shared" si="27"/>
        <v>15</v>
      </c>
      <c r="AN346" s="26"/>
      <c r="AO346" s="8">
        <f t="shared" si="27"/>
        <v>78</v>
      </c>
      <c r="AP346" s="26"/>
    </row>
    <row r="347" spans="2:42" ht="12.75">
      <c r="B347" s="6" t="s">
        <v>356</v>
      </c>
      <c r="E347">
        <f>+E320</f>
        <v>798</v>
      </c>
      <c r="F347" s="26">
        <f>+F320</f>
        <v>771</v>
      </c>
      <c r="G347" s="8">
        <f>+G320</f>
        <v>64</v>
      </c>
      <c r="H347" s="8">
        <f>+H320</f>
        <v>44</v>
      </c>
      <c r="I347" s="26"/>
      <c r="J347">
        <f>+J320</f>
        <v>64</v>
      </c>
      <c r="K347">
        <f>+K320</f>
        <v>22</v>
      </c>
      <c r="L347" s="26"/>
      <c r="M347" s="8">
        <f>+M320</f>
        <v>32</v>
      </c>
      <c r="N347" s="8">
        <f>+N320</f>
        <v>11</v>
      </c>
      <c r="O347" s="26"/>
      <c r="P347" s="8">
        <f>+P320</f>
        <v>32</v>
      </c>
      <c r="Q347" s="8">
        <f>+Q320</f>
        <v>9</v>
      </c>
      <c r="R347" s="26"/>
      <c r="S347" s="8">
        <f>+S320</f>
        <v>32</v>
      </c>
      <c r="T347" s="8">
        <f>+T320</f>
        <v>16</v>
      </c>
      <c r="U347" s="26"/>
      <c r="V347" s="8">
        <f>+V320</f>
        <v>32</v>
      </c>
      <c r="W347" s="8">
        <f>+W320</f>
        <v>16</v>
      </c>
      <c r="X347" s="26"/>
      <c r="Y347" s="8">
        <f>+Y320</f>
        <v>128</v>
      </c>
      <c r="Z347" s="8">
        <f>+Z320</f>
        <v>103</v>
      </c>
      <c r="AA347" s="26"/>
      <c r="AB347" s="8">
        <f>+AB320</f>
        <v>128</v>
      </c>
      <c r="AC347" s="8">
        <f>+AC320</f>
        <v>232</v>
      </c>
      <c r="AD347" s="26"/>
      <c r="AE347" s="8">
        <f aca="true" t="shared" si="28" ref="AE347:AO347">+AE320</f>
        <v>128</v>
      </c>
      <c r="AF347" s="8">
        <f t="shared" si="28"/>
        <v>185</v>
      </c>
      <c r="AG347" s="8">
        <f t="shared" si="28"/>
        <v>128</v>
      </c>
      <c r="AH347" s="8">
        <f t="shared" si="28"/>
        <v>148</v>
      </c>
      <c r="AI347" s="26"/>
      <c r="AJ347" s="8">
        <f t="shared" si="28"/>
        <v>32</v>
      </c>
      <c r="AK347" s="8">
        <f t="shared" si="28"/>
        <v>44</v>
      </c>
      <c r="AL347" s="8">
        <f t="shared" si="28"/>
        <v>32</v>
      </c>
      <c r="AM347" s="8">
        <f t="shared" si="28"/>
        <v>28</v>
      </c>
      <c r="AN347" s="26"/>
      <c r="AO347" s="8">
        <f t="shared" si="28"/>
        <v>177</v>
      </c>
      <c r="AP347" s="26"/>
    </row>
    <row r="348" spans="2:42" ht="12.75">
      <c r="B348" s="7" t="s">
        <v>357</v>
      </c>
      <c r="E348" s="33">
        <f>+E332</f>
        <v>375</v>
      </c>
      <c r="F348" s="103">
        <f>+F332</f>
        <v>342</v>
      </c>
      <c r="G348" s="33">
        <f>+G332</f>
        <v>20</v>
      </c>
      <c r="H348" s="33">
        <f>+H332</f>
        <v>12</v>
      </c>
      <c r="I348" s="103"/>
      <c r="J348" s="33">
        <f>+J332</f>
        <v>20</v>
      </c>
      <c r="K348" s="33">
        <f>+K332</f>
        <v>8</v>
      </c>
      <c r="L348" s="103"/>
      <c r="M348" s="33">
        <f>+M332</f>
        <v>10</v>
      </c>
      <c r="N348" s="33">
        <f>+N332</f>
        <v>6</v>
      </c>
      <c r="O348" s="103"/>
      <c r="P348" s="33">
        <f>+P332</f>
        <v>10</v>
      </c>
      <c r="Q348" s="33">
        <f>+Q332</f>
        <v>9</v>
      </c>
      <c r="R348" s="103"/>
      <c r="S348" s="33">
        <f>+S332</f>
        <v>10</v>
      </c>
      <c r="T348" s="33">
        <f>+T332</f>
        <v>5</v>
      </c>
      <c r="U348" s="103"/>
      <c r="V348" s="33">
        <f>+V332</f>
        <v>10</v>
      </c>
      <c r="W348" s="33">
        <f>+W332</f>
        <v>6</v>
      </c>
      <c r="X348" s="103"/>
      <c r="Y348" s="33">
        <f>+Y332</f>
        <v>40</v>
      </c>
      <c r="Z348" s="33">
        <f>+Z332</f>
        <v>35</v>
      </c>
      <c r="AA348" s="103"/>
      <c r="AB348" s="33">
        <f>+AB332</f>
        <v>40</v>
      </c>
      <c r="AC348" s="33">
        <f>+AC332</f>
        <v>115</v>
      </c>
      <c r="AD348" s="103"/>
      <c r="AE348" s="33">
        <f aca="true" t="shared" si="29" ref="AE348:AO348">+AE332</f>
        <v>40</v>
      </c>
      <c r="AF348" s="33">
        <f t="shared" si="29"/>
        <v>42</v>
      </c>
      <c r="AG348" s="33">
        <f t="shared" si="29"/>
        <v>40</v>
      </c>
      <c r="AH348" s="33">
        <f t="shared" si="29"/>
        <v>26</v>
      </c>
      <c r="AI348" s="103"/>
      <c r="AJ348" s="33">
        <f t="shared" si="29"/>
        <v>10</v>
      </c>
      <c r="AK348" s="33">
        <f t="shared" si="29"/>
        <v>14</v>
      </c>
      <c r="AL348" s="33">
        <f t="shared" si="29"/>
        <v>10</v>
      </c>
      <c r="AM348" s="33">
        <f t="shared" si="29"/>
        <v>12</v>
      </c>
      <c r="AN348" s="103"/>
      <c r="AO348" s="33">
        <f t="shared" si="29"/>
        <v>58</v>
      </c>
      <c r="AP348" s="103"/>
    </row>
    <row r="349" spans="5:42" ht="12.75">
      <c r="E349" s="33">
        <f>SUM(E337:E348)</f>
        <v>8041</v>
      </c>
      <c r="F349" s="103">
        <f>SUM(F337:F348)</f>
        <v>7790</v>
      </c>
      <c r="G349" s="33">
        <f>SUM(G337:G348)</f>
        <v>588</v>
      </c>
      <c r="H349" s="33">
        <f>SUM(H337:H348)</f>
        <v>369</v>
      </c>
      <c r="I349" s="103"/>
      <c r="J349" s="33">
        <f>SUM(J337:J348)</f>
        <v>588</v>
      </c>
      <c r="K349" s="33">
        <f>SUM(K337:K348)</f>
        <v>255</v>
      </c>
      <c r="L349" s="103"/>
      <c r="M349" s="33">
        <f>SUM(M337:M348)</f>
        <v>294</v>
      </c>
      <c r="N349" s="33">
        <f>SUM(N337:N348)</f>
        <v>130</v>
      </c>
      <c r="O349" s="103"/>
      <c r="P349" s="33">
        <f>SUM(P337:P348)</f>
        <v>294</v>
      </c>
      <c r="Q349" s="33">
        <f>SUM(Q337:Q348)</f>
        <v>122</v>
      </c>
      <c r="R349" s="103"/>
      <c r="S349" s="33">
        <f>SUM(S337:S348)</f>
        <v>294</v>
      </c>
      <c r="T349" s="33">
        <f>SUM(T337:T348)</f>
        <v>153</v>
      </c>
      <c r="U349" s="103"/>
      <c r="V349" s="33">
        <f>SUM(V337:V348)</f>
        <v>294</v>
      </c>
      <c r="W349" s="33">
        <f>SUM(W337:W348)</f>
        <v>135</v>
      </c>
      <c r="X349" s="103"/>
      <c r="Y349" s="33">
        <f>SUM(Y337:Y348)</f>
        <v>1176</v>
      </c>
      <c r="Z349" s="33">
        <f>SUM(Z337:Z348)</f>
        <v>895</v>
      </c>
      <c r="AA349" s="103"/>
      <c r="AB349" s="33">
        <f>SUM(AB337:AB348)</f>
        <v>1176</v>
      </c>
      <c r="AC349" s="33">
        <f>SUM(AC337:AC348)</f>
        <v>1664</v>
      </c>
      <c r="AD349" s="103"/>
      <c r="AE349" s="33">
        <f aca="true" t="shared" si="30" ref="AE349:AO349">SUM(AE337:AE348)</f>
        <v>1176</v>
      </c>
      <c r="AF349" s="33">
        <f t="shared" si="30"/>
        <v>1390</v>
      </c>
      <c r="AG349" s="33">
        <f t="shared" si="30"/>
        <v>1176</v>
      </c>
      <c r="AH349" s="33">
        <f t="shared" si="30"/>
        <v>1191</v>
      </c>
      <c r="AI349" s="103"/>
      <c r="AJ349" s="33">
        <f t="shared" si="30"/>
        <v>294</v>
      </c>
      <c r="AK349" s="33">
        <f t="shared" si="30"/>
        <v>411</v>
      </c>
      <c r="AL349" s="33">
        <f t="shared" si="30"/>
        <v>294</v>
      </c>
      <c r="AM349" s="33">
        <f t="shared" si="30"/>
        <v>249</v>
      </c>
      <c r="AN349" s="103"/>
      <c r="AO349" s="33">
        <f t="shared" si="30"/>
        <v>1521</v>
      </c>
      <c r="AP349" s="103"/>
    </row>
    <row r="350" spans="11:40" ht="12.75">
      <c r="K350">
        <f>+H349+K349</f>
        <v>624</v>
      </c>
      <c r="Q350">
        <f>+N349+Q349</f>
        <v>252</v>
      </c>
      <c r="W350">
        <f>+W349+T349</f>
        <v>288</v>
      </c>
      <c r="AC350">
        <f>+AC349+Z349</f>
        <v>2559</v>
      </c>
      <c r="AF350" s="21">
        <f>+AF349/287/7</f>
        <v>0.6918865107018417</v>
      </c>
      <c r="AK350" s="87"/>
      <c r="AM350" s="21"/>
      <c r="AN350" s="21"/>
    </row>
    <row r="351" ht="12.75">
      <c r="AH351"/>
    </row>
    <row r="352" spans="1:42" s="50" customFormat="1" ht="12.75">
      <c r="A352"/>
      <c r="B352" s="43" t="s">
        <v>446</v>
      </c>
      <c r="C352" s="4"/>
      <c r="D352" s="32"/>
      <c r="E352" s="32"/>
      <c r="F352" s="32"/>
      <c r="G352" s="32"/>
      <c r="H352" s="32"/>
      <c r="I352" s="32"/>
      <c r="J352" s="32"/>
      <c r="K352" s="32"/>
      <c r="L352" s="32"/>
      <c r="M352" s="106"/>
      <c r="N352" s="61" t="s">
        <v>358</v>
      </c>
      <c r="O352" s="4"/>
      <c r="P352" s="138"/>
      <c r="Q352" s="138"/>
      <c r="R352" s="138"/>
      <c r="S352" s="138"/>
      <c r="T352" s="138"/>
      <c r="U352" s="4"/>
      <c r="V352" s="4"/>
      <c r="W352" s="4"/>
      <c r="X352" s="138"/>
      <c r="Y352" s="4"/>
      <c r="Z352" s="4"/>
      <c r="AA352" s="4"/>
      <c r="AB352" s="4"/>
      <c r="AC352" s="4"/>
      <c r="AD352" s="4"/>
      <c r="AE352" s="4"/>
      <c r="AF352" s="4"/>
      <c r="AG352" s="4"/>
      <c r="AH352" s="67"/>
      <c r="AJ352"/>
      <c r="AK352" s="55" t="s">
        <v>360</v>
      </c>
      <c r="AL352" s="4"/>
      <c r="AM352" s="4"/>
      <c r="AN352" s="4"/>
      <c r="AO352" s="34"/>
      <c r="AP352"/>
    </row>
    <row r="353" spans="1:42" ht="45">
      <c r="A353" s="50"/>
      <c r="B353" s="47"/>
      <c r="C353" s="48"/>
      <c r="D353" s="80" t="s">
        <v>361</v>
      </c>
      <c r="E353" s="80" t="s">
        <v>362</v>
      </c>
      <c r="F353" s="86" t="s">
        <v>363</v>
      </c>
      <c r="G353" s="108" t="s">
        <v>378</v>
      </c>
      <c r="H353" s="144" t="s">
        <v>377</v>
      </c>
      <c r="I353" s="145"/>
      <c r="J353" s="81" t="s">
        <v>30</v>
      </c>
      <c r="K353" s="82" t="s">
        <v>32</v>
      </c>
      <c r="L353" s="76"/>
      <c r="M353" s="47" t="s">
        <v>364</v>
      </c>
      <c r="N353" s="55" t="s">
        <v>365</v>
      </c>
      <c r="O353" s="49"/>
      <c r="P353" s="130" t="s">
        <v>451</v>
      </c>
      <c r="Q353" s="55" t="s">
        <v>366</v>
      </c>
      <c r="R353" s="32"/>
      <c r="S353" s="131" t="s">
        <v>452</v>
      </c>
      <c r="T353" s="55" t="s">
        <v>367</v>
      </c>
      <c r="U353" s="34"/>
      <c r="V353" s="60" t="s">
        <v>368</v>
      </c>
      <c r="W353" s="130" t="s">
        <v>453</v>
      </c>
      <c r="X353" s="34"/>
      <c r="Y353" s="137" t="s">
        <v>369</v>
      </c>
      <c r="Z353" s="60" t="s">
        <v>370</v>
      </c>
      <c r="AA353" s="60"/>
      <c r="AB353" s="137" t="s">
        <v>371</v>
      </c>
      <c r="AC353" s="55" t="s">
        <v>372</v>
      </c>
      <c r="AD353" s="60"/>
      <c r="AE353" s="137" t="s">
        <v>373</v>
      </c>
      <c r="AF353" s="137" t="s">
        <v>374</v>
      </c>
      <c r="AG353" s="136" t="s">
        <v>454</v>
      </c>
      <c r="AH353" s="107" t="s">
        <v>455</v>
      </c>
      <c r="AJ353" s="50"/>
      <c r="AK353" s="90" t="s">
        <v>375</v>
      </c>
      <c r="AL353" s="92" t="s">
        <v>376</v>
      </c>
      <c r="AM353" s="91" t="s">
        <v>280</v>
      </c>
      <c r="AN353" s="96"/>
      <c r="AO353" s="97" t="s">
        <v>359</v>
      </c>
      <c r="AP353" s="50"/>
    </row>
    <row r="354" spans="2:41" ht="12.75">
      <c r="B354" s="39" t="s">
        <v>346</v>
      </c>
      <c r="C354" s="8"/>
      <c r="D354" s="51">
        <v>11</v>
      </c>
      <c r="E354" s="51">
        <v>3</v>
      </c>
      <c r="F354" s="84">
        <v>0</v>
      </c>
      <c r="G354" s="109">
        <v>0</v>
      </c>
      <c r="H354" s="77">
        <f>SUM(D354:G354)</f>
        <v>14</v>
      </c>
      <c r="I354" s="78"/>
      <c r="J354" s="51">
        <f aca="true" t="shared" si="31" ref="J354:J365">+H337+K337</f>
        <v>25</v>
      </c>
      <c r="K354" s="75">
        <f aca="true" t="shared" si="32" ref="K354:K365">+N337+Q337</f>
        <v>13</v>
      </c>
      <c r="L354" s="79"/>
      <c r="M354" s="56">
        <f>COUNTIF($AO$16:$AO$29,"10")</f>
        <v>1</v>
      </c>
      <c r="N354" s="56">
        <f>COUNTIF($AO$16:$AO$29,"9")</f>
        <v>1</v>
      </c>
      <c r="O354" s="31"/>
      <c r="P354" s="56">
        <v>0</v>
      </c>
      <c r="Q354" s="56">
        <f>COUNTIF($AO$16:$AO$29,"8")</f>
        <v>1</v>
      </c>
      <c r="R354" s="4"/>
      <c r="S354" s="132">
        <v>0</v>
      </c>
      <c r="T354" s="56">
        <f>COUNTIF($AO$16:$AO$29,"7")</f>
        <v>0</v>
      </c>
      <c r="U354" s="34"/>
      <c r="V354" s="36">
        <f>COUNTIF($AO$16:$AO$29,"6")-2</f>
        <v>1</v>
      </c>
      <c r="W354" s="56">
        <v>2</v>
      </c>
      <c r="X354" s="34"/>
      <c r="Y354" s="132">
        <f>COUNTIF($AO$16:$AO$29,"5")</f>
        <v>2</v>
      </c>
      <c r="Z354" s="57">
        <f>COUNTIF($AO$16:$AO$29,"4")</f>
        <v>0</v>
      </c>
      <c r="AA354" s="36"/>
      <c r="AB354" s="132">
        <f>COUNTIF($AO$16:$AO$29,"3")</f>
        <v>0</v>
      </c>
      <c r="AC354" s="56">
        <f>COUNTIF($AO$16:$AO$29,"2")</f>
        <v>0</v>
      </c>
      <c r="AD354" s="36"/>
      <c r="AE354" s="133">
        <f>COUNTIF($AO$16:$AO$29,"1")</f>
        <v>2</v>
      </c>
      <c r="AF354" s="36">
        <f>COUNTIF($AO$16:$AO$29,"0")</f>
        <v>4</v>
      </c>
      <c r="AG354" s="134">
        <f>-E354</f>
        <v>-3</v>
      </c>
      <c r="AH354" s="68">
        <f aca="true" t="shared" si="33" ref="AH354:AH365">SUM(M354:AG354)</f>
        <v>11</v>
      </c>
      <c r="AK354" s="89">
        <f>COUNTIF($AP$16:$AP$29,"D")</f>
        <v>3</v>
      </c>
      <c r="AL354" s="89">
        <f>COUNTIF($AP$16:$AP$29,"S")</f>
        <v>1</v>
      </c>
      <c r="AM354" s="89">
        <f>COUNTIF($AP$16:$AP$29,"P")</f>
        <v>2</v>
      </c>
      <c r="AN354" s="98"/>
      <c r="AO354" s="99">
        <f>SUM(AK354:AM354)</f>
        <v>6</v>
      </c>
    </row>
    <row r="355" spans="2:41" ht="12.75">
      <c r="B355" s="35" t="s">
        <v>347</v>
      </c>
      <c r="C355" s="32"/>
      <c r="D355" s="51">
        <v>24</v>
      </c>
      <c r="E355" s="51">
        <v>4</v>
      </c>
      <c r="F355" s="84">
        <v>0</v>
      </c>
      <c r="G355" s="109">
        <v>0</v>
      </c>
      <c r="H355" s="77">
        <f aca="true" t="shared" si="34" ref="H355:H366">SUM(D355:G355)</f>
        <v>28</v>
      </c>
      <c r="I355" s="78"/>
      <c r="J355" s="51">
        <f t="shared" si="31"/>
        <v>47</v>
      </c>
      <c r="K355" s="75">
        <f t="shared" si="32"/>
        <v>20</v>
      </c>
      <c r="L355" s="79"/>
      <c r="M355" s="57">
        <f>COUNTIF($AO$32:$AO$59,"10")</f>
        <v>5</v>
      </c>
      <c r="N355" s="58">
        <f>COUNTIF($AO$32:$AO$59,"9")</f>
        <v>3</v>
      </c>
      <c r="O355" s="34"/>
      <c r="P355" s="58">
        <v>0</v>
      </c>
      <c r="Q355" s="57">
        <f>COUNTIF($AO$32:$AO$59,"8")</f>
        <v>0</v>
      </c>
      <c r="R355" s="4"/>
      <c r="S355" s="133">
        <v>0</v>
      </c>
      <c r="T355" s="57">
        <f>COUNTIF($AO$32:$AO$59,"7")</f>
        <v>2</v>
      </c>
      <c r="U355" s="34"/>
      <c r="V355" s="41">
        <f>COUNTIF($AO$32:$AO$59,"6")-1</f>
        <v>1</v>
      </c>
      <c r="W355" s="57">
        <v>1</v>
      </c>
      <c r="X355" s="34"/>
      <c r="Y355" s="133">
        <f>COUNTIF($AO$32:$AO$59,"5")</f>
        <v>3</v>
      </c>
      <c r="Z355" s="57">
        <f>COUNTIF($AO$32:$AO$59,"4")</f>
        <v>3</v>
      </c>
      <c r="AA355" s="41"/>
      <c r="AB355" s="133">
        <f>COUNTIF($AO$32:$AO$59,"3")</f>
        <v>4</v>
      </c>
      <c r="AC355" s="57">
        <f>COUNTIF($AO$32:$AO$59,"2")</f>
        <v>1</v>
      </c>
      <c r="AD355" s="41"/>
      <c r="AE355" s="133">
        <f>COUNTIF($AO$32:$AO$59,"1")</f>
        <v>1</v>
      </c>
      <c r="AF355" s="41">
        <f>COUNTIF($AO$32:$AO$59,"0")</f>
        <v>4</v>
      </c>
      <c r="AG355" s="134">
        <f aca="true" t="shared" si="35" ref="AG355:AG365">-E355</f>
        <v>-4</v>
      </c>
      <c r="AH355" s="69">
        <f t="shared" si="33"/>
        <v>24</v>
      </c>
      <c r="AK355" s="89">
        <f>COUNTIF($AO$32:$AP$59,"D")</f>
        <v>4</v>
      </c>
      <c r="AL355" s="89">
        <f>COUNTIF($AP$32:$AP$59,"S")</f>
        <v>2</v>
      </c>
      <c r="AM355" s="89">
        <f>COUNTIF($AP$32:$AP$59,"P")</f>
        <v>8</v>
      </c>
      <c r="AN355" s="100"/>
      <c r="AO355" s="99">
        <f aca="true" t="shared" si="36" ref="AO355:AO365">SUM(AK355:AM355)</f>
        <v>14</v>
      </c>
    </row>
    <row r="356" spans="2:41" ht="12.75">
      <c r="B356" s="43" t="s">
        <v>348</v>
      </c>
      <c r="C356" s="4"/>
      <c r="D356" s="52">
        <v>33</v>
      </c>
      <c r="E356" s="52">
        <v>10</v>
      </c>
      <c r="F356" s="84">
        <v>-2</v>
      </c>
      <c r="G356" s="109">
        <v>0</v>
      </c>
      <c r="H356" s="77">
        <f t="shared" si="34"/>
        <v>41</v>
      </c>
      <c r="I356" s="78"/>
      <c r="J356" s="51">
        <f t="shared" si="31"/>
        <v>120</v>
      </c>
      <c r="K356" s="75">
        <f t="shared" si="32"/>
        <v>55</v>
      </c>
      <c r="L356" s="79"/>
      <c r="M356" s="58">
        <f>COUNTIF($AO$62:$AO$104,"10")</f>
        <v>7</v>
      </c>
      <c r="N356" s="56">
        <f>COUNTIF($AO$62:$AO$104,"9")-1</f>
        <v>15</v>
      </c>
      <c r="O356" s="31"/>
      <c r="P356" s="56">
        <v>1</v>
      </c>
      <c r="Q356" s="58">
        <f>COUNTIF($AO$62:$AO$104,"8")</f>
        <v>0</v>
      </c>
      <c r="R356" s="4"/>
      <c r="S356" s="134">
        <v>0</v>
      </c>
      <c r="T356" s="58">
        <f>COUNTIF($AO$62:$AO$104,"7")</f>
        <v>2</v>
      </c>
      <c r="U356" s="34"/>
      <c r="V356" s="44">
        <f>COUNTIF($AO$62:$AO$104,"6")</f>
        <v>0</v>
      </c>
      <c r="W356" s="58">
        <v>0</v>
      </c>
      <c r="X356" s="34"/>
      <c r="Y356" s="134">
        <f>COUNTIF($AO$62:$AO$104,"5")</f>
        <v>4</v>
      </c>
      <c r="Z356" s="58">
        <f>COUNTIF($AO$62:$AO$104,"4")</f>
        <v>1</v>
      </c>
      <c r="AA356" s="44"/>
      <c r="AB356" s="134">
        <f>COUNTIF($AO$62:$AO$104,"3")</f>
        <v>2</v>
      </c>
      <c r="AC356" s="58">
        <f>COUNTIF($AO$62:$AO$104,"2")</f>
        <v>2</v>
      </c>
      <c r="AD356" s="44"/>
      <c r="AE356" s="134">
        <f>COUNTIF($AO$62:$AO$104,"1")</f>
        <v>2</v>
      </c>
      <c r="AF356" s="44">
        <f>COUNTIF($AO$62:$AO$104,"0")</f>
        <v>7</v>
      </c>
      <c r="AG356" s="134">
        <f t="shared" si="35"/>
        <v>-10</v>
      </c>
      <c r="AH356" s="70">
        <f t="shared" si="33"/>
        <v>33</v>
      </c>
      <c r="AK356" s="89">
        <f>COUNTIF($AP$62:$AP$104,"D")</f>
        <v>4</v>
      </c>
      <c r="AL356" s="89">
        <f>COUNTIF($AP$62:$AP$104,"S")</f>
        <v>2</v>
      </c>
      <c r="AM356" s="89">
        <f>COUNTIF($AP$62:$AP$104,"P")</f>
        <v>22</v>
      </c>
      <c r="AN356" s="101"/>
      <c r="AO356" s="99">
        <f t="shared" si="36"/>
        <v>28</v>
      </c>
    </row>
    <row r="357" spans="2:41" ht="12.75">
      <c r="B357" s="39" t="s">
        <v>349</v>
      </c>
      <c r="C357" s="8"/>
      <c r="D357" s="53">
        <v>22</v>
      </c>
      <c r="E357" s="53">
        <v>2</v>
      </c>
      <c r="F357" s="84">
        <v>0</v>
      </c>
      <c r="G357" s="109">
        <v>-1</v>
      </c>
      <c r="H357" s="77">
        <f t="shared" si="34"/>
        <v>23</v>
      </c>
      <c r="I357" s="78"/>
      <c r="J357" s="51">
        <f t="shared" si="31"/>
        <v>47</v>
      </c>
      <c r="K357" s="75">
        <f t="shared" si="32"/>
        <v>21</v>
      </c>
      <c r="L357" s="79"/>
      <c r="M357" s="56">
        <f>COUNTIF($AO$107:$AO$130,"10")</f>
        <v>2</v>
      </c>
      <c r="N357" s="58">
        <f>COUNTIF($AO$107:$AO$130,"9")</f>
        <v>3</v>
      </c>
      <c r="O357" s="34"/>
      <c r="P357" s="58">
        <v>0</v>
      </c>
      <c r="Q357" s="56">
        <f>COUNTIF($AO$107:$AO$130,"8")</f>
        <v>1</v>
      </c>
      <c r="R357" s="4"/>
      <c r="S357" s="132">
        <v>0</v>
      </c>
      <c r="T357" s="56">
        <f>COUNTIF($AO$107:$AO$130,"7")</f>
        <v>2</v>
      </c>
      <c r="U357" s="34"/>
      <c r="V357" s="36">
        <f>COUNTIF($AO$107:$AO$130,"6")</f>
        <v>2</v>
      </c>
      <c r="W357" s="56">
        <v>1</v>
      </c>
      <c r="X357" s="34"/>
      <c r="Y357" s="132">
        <f>COUNTIF($AO$107:$AO$130,"5")-1</f>
        <v>4</v>
      </c>
      <c r="Z357" s="56">
        <f>COUNTIF($AO$107:$AO$130,"4")</f>
        <v>2</v>
      </c>
      <c r="AA357" s="36"/>
      <c r="AB357" s="132">
        <f>COUNTIF($AO$107:$AO$130,"3")</f>
        <v>2</v>
      </c>
      <c r="AC357" s="56">
        <f>COUNTIF($AO$107:$AO$130,"2")</f>
        <v>2</v>
      </c>
      <c r="AD357" s="36"/>
      <c r="AE357" s="132">
        <f>COUNTIF($AO$107:$AO$130,"1")</f>
        <v>1</v>
      </c>
      <c r="AF357" s="36">
        <f>COUNTIF($AO$107:$AO$130,"0")</f>
        <v>2</v>
      </c>
      <c r="AG357" s="134">
        <f t="shared" si="35"/>
        <v>-2</v>
      </c>
      <c r="AH357" s="68">
        <f t="shared" si="33"/>
        <v>22</v>
      </c>
      <c r="AK357" s="89">
        <f>COUNTIF($AP$107:$AP$130,"D")</f>
        <v>6</v>
      </c>
      <c r="AL357" s="89">
        <f>COUNTIF($AP$107:$AP$130,"S")</f>
        <v>3</v>
      </c>
      <c r="AM357" s="89">
        <f>COUNTIF($AP$107:$AP$130,"P")</f>
        <v>5</v>
      </c>
      <c r="AN357" s="100"/>
      <c r="AO357" s="99">
        <f t="shared" si="36"/>
        <v>14</v>
      </c>
    </row>
    <row r="358" spans="2:41" ht="12.75">
      <c r="B358" s="43" t="s">
        <v>350</v>
      </c>
      <c r="C358" s="4"/>
      <c r="D358" s="52">
        <v>18</v>
      </c>
      <c r="E358" s="52">
        <v>4</v>
      </c>
      <c r="F358" s="84">
        <v>0</v>
      </c>
      <c r="G358" s="109">
        <v>0</v>
      </c>
      <c r="H358" s="77">
        <f t="shared" si="34"/>
        <v>22</v>
      </c>
      <c r="I358" s="78"/>
      <c r="J358" s="51">
        <f t="shared" si="31"/>
        <v>51</v>
      </c>
      <c r="K358" s="75">
        <f t="shared" si="32"/>
        <v>23</v>
      </c>
      <c r="L358" s="79"/>
      <c r="M358" s="58">
        <f>COUNTIF($AO$133:$AO$154,"10")</f>
        <v>3</v>
      </c>
      <c r="N358" s="56">
        <f>COUNTIF($AO$133:$AO$154,"9")</f>
        <v>4</v>
      </c>
      <c r="O358" s="31"/>
      <c r="P358" s="56">
        <v>0</v>
      </c>
      <c r="Q358" s="58">
        <f>COUNTIF($AO$133:$AO$154,"8")</f>
        <v>1</v>
      </c>
      <c r="R358" s="4"/>
      <c r="S358" s="134">
        <v>0</v>
      </c>
      <c r="T358" s="58">
        <f>COUNTIF($AO$133:$AO$154,"7")</f>
        <v>4</v>
      </c>
      <c r="U358" s="34"/>
      <c r="V358" s="44">
        <f>COUNTIF($AO$133:$AO$154,"6")</f>
        <v>0</v>
      </c>
      <c r="W358" s="58">
        <v>0</v>
      </c>
      <c r="X358" s="34"/>
      <c r="Y358" s="134">
        <f>COUNTIF($AO$133:$AO$154,"5")</f>
        <v>0</v>
      </c>
      <c r="Z358" s="58">
        <f>COUNTIF($AO$133:$AO$154,"4")</f>
        <v>3</v>
      </c>
      <c r="AA358" s="44"/>
      <c r="AB358" s="134">
        <f>COUNTIF($AO$133:$AO$154,"3")</f>
        <v>2</v>
      </c>
      <c r="AC358" s="58">
        <f>COUNTIF($AO$133:$AO$154,"2")</f>
        <v>2</v>
      </c>
      <c r="AD358" s="44"/>
      <c r="AE358" s="134">
        <f>COUNTIF($AO$133:$AO$154,"1")</f>
        <v>1</v>
      </c>
      <c r="AF358" s="44">
        <f>COUNTIF($AO$133:$AO$154,"0")</f>
        <v>2</v>
      </c>
      <c r="AG358" s="134">
        <f t="shared" si="35"/>
        <v>-4</v>
      </c>
      <c r="AH358" s="70">
        <f t="shared" si="33"/>
        <v>18</v>
      </c>
      <c r="AK358" s="89">
        <f>COUNTIF($AP$133:$AP$154,"D")</f>
        <v>0</v>
      </c>
      <c r="AL358" s="89">
        <f>COUNTIF($AP$133:$AP$154,"S")</f>
        <v>5</v>
      </c>
      <c r="AM358" s="89">
        <f>COUNTIF($AP$133:$AP$154,"P")</f>
        <v>7</v>
      </c>
      <c r="AN358" s="101"/>
      <c r="AO358" s="99">
        <f t="shared" si="36"/>
        <v>12</v>
      </c>
    </row>
    <row r="359" spans="2:41" ht="12.75">
      <c r="B359" s="39" t="s">
        <v>351</v>
      </c>
      <c r="C359" s="8"/>
      <c r="D359" s="53">
        <v>21</v>
      </c>
      <c r="E359" s="53">
        <v>5</v>
      </c>
      <c r="F359" s="84">
        <v>0</v>
      </c>
      <c r="G359" s="109">
        <v>0</v>
      </c>
      <c r="H359" s="77">
        <f t="shared" si="34"/>
        <v>26</v>
      </c>
      <c r="I359" s="78"/>
      <c r="J359" s="51">
        <f t="shared" si="31"/>
        <v>56</v>
      </c>
      <c r="K359" s="75">
        <f t="shared" si="32"/>
        <v>15</v>
      </c>
      <c r="L359" s="79"/>
      <c r="M359" s="56">
        <f>COUNTIF($AO$157:$AO$182,"10")</f>
        <v>4</v>
      </c>
      <c r="N359" s="58">
        <f>COUNTIF($AO$157:$AO$182,"9")</f>
        <v>3</v>
      </c>
      <c r="O359" s="34"/>
      <c r="P359" s="58">
        <v>0</v>
      </c>
      <c r="Q359" s="56">
        <f>COUNTIF($AO$157:$AO$182,"8")</f>
        <v>1</v>
      </c>
      <c r="R359" s="4"/>
      <c r="S359" s="132">
        <v>0</v>
      </c>
      <c r="T359" s="56">
        <f>COUNTIF($AO$157:$AO$182,"7")</f>
        <v>1</v>
      </c>
      <c r="U359" s="34"/>
      <c r="V359" s="36">
        <f>COUNTIF($AO$157:$AO$182,"6")</f>
        <v>2</v>
      </c>
      <c r="W359" s="56">
        <v>0</v>
      </c>
      <c r="X359" s="34"/>
      <c r="Y359" s="132">
        <f>COUNTIF($AO$157:$AO$182,"5")</f>
        <v>3</v>
      </c>
      <c r="Z359" s="56">
        <f>COUNTIF($AO$157:$AO$182,"4")</f>
        <v>2</v>
      </c>
      <c r="AA359" s="36"/>
      <c r="AB359" s="132">
        <f>COUNTIF($AO$157:$AO$182,"3")</f>
        <v>1</v>
      </c>
      <c r="AC359" s="56">
        <f>COUNTIF($AO$157:$AO$182,"2")</f>
        <v>3</v>
      </c>
      <c r="AD359" s="36"/>
      <c r="AE359" s="132">
        <f>COUNTIF($AO$157:$AO$182,"1")</f>
        <v>2</v>
      </c>
      <c r="AF359" s="36">
        <f>COUNTIF($AO$157:$AO$182,"0")</f>
        <v>4</v>
      </c>
      <c r="AG359" s="134">
        <f t="shared" si="35"/>
        <v>-5</v>
      </c>
      <c r="AH359" s="68">
        <f t="shared" si="33"/>
        <v>21</v>
      </c>
      <c r="AK359" s="89">
        <f>COUNTIF($AP$157:$AP$180,"D")</f>
        <v>5</v>
      </c>
      <c r="AL359" s="89">
        <f>COUNTIF($AP$157:$AP$180,"S")</f>
        <v>2</v>
      </c>
      <c r="AM359" s="89">
        <f>COUNTIF($AP$157:$AP$180,"P")</f>
        <v>7</v>
      </c>
      <c r="AN359" s="100"/>
      <c r="AO359" s="99">
        <f t="shared" si="36"/>
        <v>14</v>
      </c>
    </row>
    <row r="360" spans="2:41" ht="12.75">
      <c r="B360" s="43" t="s">
        <v>352</v>
      </c>
      <c r="C360" s="4"/>
      <c r="D360" s="52">
        <v>15</v>
      </c>
      <c r="E360" s="52">
        <v>0</v>
      </c>
      <c r="F360" s="84">
        <v>-1</v>
      </c>
      <c r="G360" s="109">
        <v>0</v>
      </c>
      <c r="H360" s="77">
        <f t="shared" si="34"/>
        <v>14</v>
      </c>
      <c r="I360" s="78"/>
      <c r="J360" s="51">
        <f t="shared" si="31"/>
        <v>27</v>
      </c>
      <c r="K360" s="75">
        <f t="shared" si="32"/>
        <v>6</v>
      </c>
      <c r="L360" s="79"/>
      <c r="M360" s="58">
        <f>COUNTIF($AO$185:$AO$199,"10")</f>
        <v>0</v>
      </c>
      <c r="N360" s="56">
        <f>COUNTIF($AO$185:$AO$199,"9")</f>
        <v>1</v>
      </c>
      <c r="O360" s="31"/>
      <c r="P360" s="56">
        <v>0</v>
      </c>
      <c r="Q360" s="58">
        <f>COUNTIF($AO$185:$AO$199,"8")</f>
        <v>1</v>
      </c>
      <c r="R360" s="4"/>
      <c r="S360" s="134">
        <v>0</v>
      </c>
      <c r="T360" s="58">
        <f>COUNTIF($AO$185:$AO$199,"7")</f>
        <v>1</v>
      </c>
      <c r="U360" s="34"/>
      <c r="V360" s="44">
        <f>COUNTIF($AO$185:$AO$199,"6")</f>
        <v>1</v>
      </c>
      <c r="W360" s="58">
        <v>1</v>
      </c>
      <c r="X360" s="34"/>
      <c r="Y360" s="134">
        <f>COUNTIF($AO$185:$AO$199,"5")-1</f>
        <v>2</v>
      </c>
      <c r="Z360" s="58">
        <f>COUNTIF($AO$185:$AO$199,"4")</f>
        <v>1</v>
      </c>
      <c r="AA360" s="44"/>
      <c r="AB360" s="134">
        <f>COUNTIF($AO$185:$AO$199,"3")</f>
        <v>2</v>
      </c>
      <c r="AC360" s="58">
        <f>COUNTIF($AO$185:$AO$199,"2")</f>
        <v>1</v>
      </c>
      <c r="AD360" s="44"/>
      <c r="AE360" s="134">
        <f>COUNTIF($AO$185:$AO$199,"1")</f>
        <v>1</v>
      </c>
      <c r="AF360" s="44">
        <f>COUNTIF($AO$185:$AO$199,"0")</f>
        <v>3</v>
      </c>
      <c r="AG360" s="134">
        <f t="shared" si="35"/>
        <v>0</v>
      </c>
      <c r="AH360" s="70">
        <f t="shared" si="33"/>
        <v>15</v>
      </c>
      <c r="AK360" s="89">
        <f>COUNTIF($AP$185:$AP$199,"D")</f>
        <v>3</v>
      </c>
      <c r="AL360" s="89">
        <f>COUNTIF($AP$185:$AP$199,"S")</f>
        <v>2</v>
      </c>
      <c r="AM360" s="89">
        <f>COUNTIF($AP$185:$AP$199,"P")</f>
        <v>1</v>
      </c>
      <c r="AN360" s="101"/>
      <c r="AO360" s="99">
        <f t="shared" si="36"/>
        <v>6</v>
      </c>
    </row>
    <row r="361" spans="2:41" ht="12.75">
      <c r="B361" s="39" t="s">
        <v>353</v>
      </c>
      <c r="C361" s="8"/>
      <c r="D361" s="53">
        <v>21</v>
      </c>
      <c r="E361" s="53">
        <v>2</v>
      </c>
      <c r="F361" s="84">
        <v>0</v>
      </c>
      <c r="G361" s="109">
        <v>-2</v>
      </c>
      <c r="H361" s="77">
        <f t="shared" si="34"/>
        <v>21</v>
      </c>
      <c r="I361" s="78"/>
      <c r="J361" s="51">
        <f t="shared" si="31"/>
        <v>60</v>
      </c>
      <c r="K361" s="75">
        <f t="shared" si="32"/>
        <v>35</v>
      </c>
      <c r="L361" s="79"/>
      <c r="M361" s="56">
        <f>COUNTIF($AO$202:$AO$224,"10")</f>
        <v>5</v>
      </c>
      <c r="N361" s="58">
        <f>COUNTIF($AO$202:$AO$224,"9")</f>
        <v>6</v>
      </c>
      <c r="O361" s="34"/>
      <c r="P361" s="58">
        <v>0</v>
      </c>
      <c r="Q361" s="56">
        <f>COUNTIF($AO$202:$AO$224,"8")</f>
        <v>1</v>
      </c>
      <c r="R361" s="4"/>
      <c r="S361" s="132">
        <v>1</v>
      </c>
      <c r="T361" s="56">
        <f>COUNTIF($AO$202:$AO$224,"7")-1</f>
        <v>1</v>
      </c>
      <c r="U361" s="34"/>
      <c r="V361" s="36">
        <f>COUNTIF($AO$202:$AO$224,"6")</f>
        <v>1</v>
      </c>
      <c r="W361" s="56">
        <v>0</v>
      </c>
      <c r="X361" s="34"/>
      <c r="Y361" s="132">
        <f>COUNTIF($AO$202:$AO$224,"5")</f>
        <v>1</v>
      </c>
      <c r="Z361" s="56">
        <f>COUNTIF($AO$202:$AO$224,"4")</f>
        <v>2</v>
      </c>
      <c r="AA361" s="36"/>
      <c r="AB361" s="132">
        <f>COUNTIF($AO$202:$AO$224,"3")</f>
        <v>0</v>
      </c>
      <c r="AC361" s="56">
        <f>COUNTIF($AO$202:$AO$224,"2")</f>
        <v>1</v>
      </c>
      <c r="AD361" s="36"/>
      <c r="AE361" s="132">
        <f>COUNTIF($AO$202:$AO$224,"1")</f>
        <v>2</v>
      </c>
      <c r="AF361" s="36">
        <f>COUNTIF($AO$202:$AO$224,"0")</f>
        <v>2</v>
      </c>
      <c r="AG361" s="134">
        <f t="shared" si="35"/>
        <v>-2</v>
      </c>
      <c r="AH361" s="68">
        <f t="shared" si="33"/>
        <v>21</v>
      </c>
      <c r="AK361" s="89">
        <f>COUNTIF($AP$202:$AP$224,"D")</f>
        <v>2</v>
      </c>
      <c r="AL361" s="89">
        <f>COUNTIF($AP$202:$AP$224,"S")</f>
        <v>2</v>
      </c>
      <c r="AM361" s="89">
        <f>COUNTIF($AP$202:$AP$224,"P")</f>
        <v>11</v>
      </c>
      <c r="AN361" s="100"/>
      <c r="AO361" s="99">
        <f t="shared" si="36"/>
        <v>15</v>
      </c>
    </row>
    <row r="362" spans="2:41" ht="12.75">
      <c r="B362" s="43" t="s">
        <v>354</v>
      </c>
      <c r="C362" s="4"/>
      <c r="D362" s="52">
        <v>28</v>
      </c>
      <c r="E362" s="52">
        <v>5</v>
      </c>
      <c r="F362" s="84">
        <v>-2</v>
      </c>
      <c r="G362" s="109">
        <v>-2</v>
      </c>
      <c r="H362" s="77">
        <f t="shared" si="34"/>
        <v>29</v>
      </c>
      <c r="I362" s="78"/>
      <c r="J362" s="51">
        <f t="shared" si="31"/>
        <v>72</v>
      </c>
      <c r="K362" s="75">
        <f t="shared" si="32"/>
        <v>20</v>
      </c>
      <c r="L362" s="79"/>
      <c r="M362" s="58">
        <f>COUNTIF($AO$227:$AO$259,"10")</f>
        <v>3</v>
      </c>
      <c r="N362" s="56">
        <f>COUNTIF($AO$227:$AO$259,"9")</f>
        <v>2</v>
      </c>
      <c r="O362" s="31"/>
      <c r="P362" s="56">
        <v>0</v>
      </c>
      <c r="Q362" s="58">
        <f>COUNTIF($AO$227:$AO$259,"8")-2</f>
        <v>1</v>
      </c>
      <c r="R362" s="4"/>
      <c r="S362" s="134">
        <v>2</v>
      </c>
      <c r="T362" s="58">
        <f>COUNTIF($AO$227:$AO$259,"7")</f>
        <v>4</v>
      </c>
      <c r="U362" s="34"/>
      <c r="V362" s="44">
        <f>COUNTIF($AO$227:$AO$259,"6")</f>
        <v>4</v>
      </c>
      <c r="W362" s="58">
        <v>0</v>
      </c>
      <c r="X362" s="34"/>
      <c r="Y362" s="134">
        <f>COUNTIF($AO$227:$AO$259,"5")</f>
        <v>3</v>
      </c>
      <c r="Z362" s="58">
        <f>COUNTIF($AO$227:$AO$259,"4")</f>
        <v>1</v>
      </c>
      <c r="AA362" s="44"/>
      <c r="AB362" s="134">
        <f>COUNTIF($AO$227:$AO$259,"3")</f>
        <v>2</v>
      </c>
      <c r="AC362" s="58">
        <f>COUNTIF($AO$227:$AO$259,"2")</f>
        <v>3</v>
      </c>
      <c r="AD362" s="44"/>
      <c r="AE362" s="134">
        <f>COUNTIF($AO$227:$AO$259,"1")</f>
        <v>2</v>
      </c>
      <c r="AF362" s="44">
        <f>COUNTIF($AO$227:$AO$259,"0")</f>
        <v>6</v>
      </c>
      <c r="AG362" s="134">
        <f t="shared" si="35"/>
        <v>-5</v>
      </c>
      <c r="AH362" s="70">
        <f t="shared" si="33"/>
        <v>28</v>
      </c>
      <c r="AK362" s="89">
        <f>COUNTIF($AP$227:$AP$259,"D")</f>
        <v>7</v>
      </c>
      <c r="AL362" s="89">
        <f>COUNTIF($AP$227:$AP$259,"S")</f>
        <v>5</v>
      </c>
      <c r="AM362" s="89">
        <f>COUNTIF($AP$227:$AP$259,"P")</f>
        <v>5</v>
      </c>
      <c r="AN362" s="101"/>
      <c r="AO362" s="99">
        <f t="shared" si="36"/>
        <v>17</v>
      </c>
    </row>
    <row r="363" spans="2:41" ht="12.75">
      <c r="B363" s="39" t="s">
        <v>355</v>
      </c>
      <c r="C363" s="8"/>
      <c r="D363" s="53">
        <v>22</v>
      </c>
      <c r="E363" s="53">
        <v>2</v>
      </c>
      <c r="F363" s="84">
        <v>-1</v>
      </c>
      <c r="G363" s="109">
        <v>-3</v>
      </c>
      <c r="H363" s="77">
        <f t="shared" si="34"/>
        <v>20</v>
      </c>
      <c r="I363" s="78"/>
      <c r="J363" s="51">
        <f t="shared" si="31"/>
        <v>33</v>
      </c>
      <c r="K363" s="75">
        <f t="shared" si="32"/>
        <v>9</v>
      </c>
      <c r="L363" s="79"/>
      <c r="M363" s="56">
        <f>COUNTIF($AO$262:$AO$286,"10")</f>
        <v>1</v>
      </c>
      <c r="N363" s="58">
        <f>COUNTIF($AO$262:$AO$286,"9")</f>
        <v>2</v>
      </c>
      <c r="O363" s="34"/>
      <c r="P363" s="58">
        <v>0</v>
      </c>
      <c r="Q363" s="56">
        <f>COUNTIF($AO$262:$AO$286,"8")</f>
        <v>0</v>
      </c>
      <c r="R363" s="4"/>
      <c r="S363" s="132">
        <v>0</v>
      </c>
      <c r="T363" s="56">
        <f>COUNTIF($AO$262:$AO$286,"7")</f>
        <v>1</v>
      </c>
      <c r="U363" s="34"/>
      <c r="V363" s="36">
        <f>COUNTIF($AO$262:$AO$286,"6")</f>
        <v>1</v>
      </c>
      <c r="W363" s="56">
        <v>0</v>
      </c>
      <c r="X363" s="34"/>
      <c r="Y363" s="132">
        <f>COUNTIF($AO$262:$AO$286,"5")</f>
        <v>3</v>
      </c>
      <c r="Z363" s="56">
        <f>COUNTIF($AO$262:$AO$286,"4")</f>
        <v>2</v>
      </c>
      <c r="AA363" s="36"/>
      <c r="AB363" s="132">
        <f>COUNTIF($AO$262:$AO$286,"3")</f>
        <v>2</v>
      </c>
      <c r="AC363" s="56">
        <f>COUNTIF($AO$262:$AO$286,"2")</f>
        <v>1</v>
      </c>
      <c r="AD363" s="36"/>
      <c r="AE363" s="132">
        <f>COUNTIF($AO$262:$AO$286,"1")</f>
        <v>6</v>
      </c>
      <c r="AF363" s="36">
        <f>COUNTIF($AO$262:$AO$286,"0")</f>
        <v>5</v>
      </c>
      <c r="AG363" s="134">
        <f t="shared" si="35"/>
        <v>-2</v>
      </c>
      <c r="AH363" s="68">
        <f t="shared" si="33"/>
        <v>22</v>
      </c>
      <c r="AK363" s="89">
        <f>COUNTIF($AP$262:$AP$285,"D")</f>
        <v>4</v>
      </c>
      <c r="AL363" s="89">
        <f>COUNTIF($AP$262:$AP$285,"S")</f>
        <v>1</v>
      </c>
      <c r="AM363" s="89">
        <f>COUNTIF($AP$262:$AP$285,"P")</f>
        <v>3</v>
      </c>
      <c r="AN363" s="100"/>
      <c r="AO363" s="99">
        <f t="shared" si="36"/>
        <v>8</v>
      </c>
    </row>
    <row r="364" spans="2:41" ht="12.75">
      <c r="B364" s="45" t="s">
        <v>356</v>
      </c>
      <c r="C364" s="4"/>
      <c r="D364" s="52">
        <v>28</v>
      </c>
      <c r="E364" s="52">
        <v>4</v>
      </c>
      <c r="F364" s="84">
        <v>-1</v>
      </c>
      <c r="G364" s="109">
        <v>0</v>
      </c>
      <c r="H364" s="77">
        <f t="shared" si="34"/>
        <v>31</v>
      </c>
      <c r="I364" s="78"/>
      <c r="J364" s="51">
        <f t="shared" si="31"/>
        <v>66</v>
      </c>
      <c r="K364" s="75">
        <f t="shared" si="32"/>
        <v>20</v>
      </c>
      <c r="L364" s="79"/>
      <c r="M364" s="58">
        <f>COUNTIF($AO$288:$AO$319,"10")</f>
        <v>6</v>
      </c>
      <c r="N364" s="56">
        <f>COUNTIF($AO$288:$AO$319,"9")-1</f>
        <v>2</v>
      </c>
      <c r="O364" s="31"/>
      <c r="P364" s="56">
        <v>1</v>
      </c>
      <c r="Q364" s="58">
        <f>COUNTIF($AO$288:$AO$319,"8")</f>
        <v>2</v>
      </c>
      <c r="R364" s="4"/>
      <c r="S364" s="134">
        <v>0</v>
      </c>
      <c r="T364" s="58">
        <f>COUNTIF($AO$288:$AO$319,"7")</f>
        <v>1</v>
      </c>
      <c r="U364" s="34"/>
      <c r="V364" s="44">
        <f>COUNTIF($AO$288:$AO$319,"6")</f>
        <v>1</v>
      </c>
      <c r="W364" s="58">
        <v>0</v>
      </c>
      <c r="X364" s="34"/>
      <c r="Y364" s="134">
        <f>COUNTIF($AO$288:$AO$319,"5")</f>
        <v>8</v>
      </c>
      <c r="Z364" s="58">
        <f>COUNTIF($AO$288:$AO$319,"4")</f>
        <v>3</v>
      </c>
      <c r="AA364" s="44"/>
      <c r="AB364" s="134">
        <f>COUNTIF($AO$288:$AO$319,"3")</f>
        <v>1</v>
      </c>
      <c r="AC364" s="58">
        <f>COUNTIF($AO$288:$AO$319,"2")</f>
        <v>2</v>
      </c>
      <c r="AD364" s="44"/>
      <c r="AE364" s="134">
        <f>COUNTIF($AO$288:$AO$319,"1")</f>
        <v>2</v>
      </c>
      <c r="AF364" s="44">
        <f>COUNTIF($AO$288:$AO$319,"0")</f>
        <v>3</v>
      </c>
      <c r="AG364" s="134">
        <f t="shared" si="35"/>
        <v>-4</v>
      </c>
      <c r="AH364" s="70">
        <f t="shared" si="33"/>
        <v>28</v>
      </c>
      <c r="AK364" s="89">
        <f>COUNTIF($AP$288:$AP$319,"D")</f>
        <v>9</v>
      </c>
      <c r="AL364" s="89">
        <f>COUNTIF($AP$288:$AP$319,"S")</f>
        <v>3</v>
      </c>
      <c r="AM364" s="89">
        <f>COUNTIF($AP$288:$AP$319,"P")</f>
        <v>8</v>
      </c>
      <c r="AN364" s="101"/>
      <c r="AO364" s="99">
        <f t="shared" si="36"/>
        <v>20</v>
      </c>
    </row>
    <row r="365" spans="2:41" ht="12.75">
      <c r="B365" s="42" t="s">
        <v>357</v>
      </c>
      <c r="C365" s="33"/>
      <c r="D365" s="54">
        <v>10</v>
      </c>
      <c r="E365" s="54">
        <v>0</v>
      </c>
      <c r="F365" s="84">
        <v>0</v>
      </c>
      <c r="G365" s="109">
        <v>0</v>
      </c>
      <c r="H365" s="77">
        <f t="shared" si="34"/>
        <v>10</v>
      </c>
      <c r="I365" s="78"/>
      <c r="J365" s="52">
        <f t="shared" si="31"/>
        <v>20</v>
      </c>
      <c r="K365" s="77">
        <f t="shared" si="32"/>
        <v>15</v>
      </c>
      <c r="L365" s="79"/>
      <c r="M365" s="59">
        <f>COUNTIF($AO$322:$AO$331,"10")</f>
        <v>3</v>
      </c>
      <c r="N365" s="58">
        <f>COUNTIF($AO$322:$AO$331,"9")</f>
        <v>0</v>
      </c>
      <c r="O365" s="34"/>
      <c r="P365" s="58">
        <v>0</v>
      </c>
      <c r="Q365" s="59">
        <f>COUNTIF($AO$322:$AO$331,"8")</f>
        <v>0</v>
      </c>
      <c r="R365" s="4"/>
      <c r="S365" s="135">
        <v>1</v>
      </c>
      <c r="T365" s="59">
        <f>COUNTIF($AO$322:$AO$331,"7")-1</f>
        <v>0</v>
      </c>
      <c r="U365" s="34"/>
      <c r="V365" s="37">
        <f>COUNTIF($AO$322:$AO$331,"6")</f>
        <v>0</v>
      </c>
      <c r="W365" s="59">
        <v>0</v>
      </c>
      <c r="X365" s="34"/>
      <c r="Y365" s="135">
        <f>COUNTIF($AO$322:$AO$331,"5")</f>
        <v>2</v>
      </c>
      <c r="Z365" s="59">
        <f>COUNTIF($AO$322:$AO$331,"4")</f>
        <v>1</v>
      </c>
      <c r="AA365" s="37"/>
      <c r="AB365" s="135">
        <f>COUNTIF($AO$322:$AO$331,"3")</f>
        <v>2</v>
      </c>
      <c r="AC365" s="59">
        <f>COUNTIF($AO$322:$AO$331,"2")</f>
        <v>0</v>
      </c>
      <c r="AD365" s="37"/>
      <c r="AE365" s="135">
        <f>COUNTIF($AO$322:$AO$331,"1")</f>
        <v>1</v>
      </c>
      <c r="AF365" s="37">
        <f>COUNTIF($AO$322:$AO$331,"0")</f>
        <v>0</v>
      </c>
      <c r="AG365" s="134">
        <f t="shared" si="35"/>
        <v>0</v>
      </c>
      <c r="AH365" s="63">
        <f t="shared" si="33"/>
        <v>10</v>
      </c>
      <c r="AK365" s="89">
        <f>COUNTIF($AP$322:$AP$331,"D")</f>
        <v>2</v>
      </c>
      <c r="AL365" s="89">
        <f>COUNTIF($AP$322:$AP$331,"S")</f>
        <v>0</v>
      </c>
      <c r="AM365" s="89">
        <f>COUNTIF($AP$322:$AP$331,"P")</f>
        <v>3</v>
      </c>
      <c r="AN365" s="98"/>
      <c r="AO365" s="99">
        <f t="shared" si="36"/>
        <v>5</v>
      </c>
    </row>
    <row r="366" spans="2:41" ht="12.75">
      <c r="B366" s="40"/>
      <c r="C366" s="33"/>
      <c r="D366" s="54">
        <f>SUM(D354:D365)</f>
        <v>253</v>
      </c>
      <c r="E366" s="54">
        <f>SUM(E354:E365)</f>
        <v>41</v>
      </c>
      <c r="F366" s="85">
        <f>SUM(F354:F365)</f>
        <v>-7</v>
      </c>
      <c r="G366" s="110">
        <f>SUM(G354:G365)</f>
        <v>-8</v>
      </c>
      <c r="H366" s="77">
        <f t="shared" si="34"/>
        <v>279</v>
      </c>
      <c r="I366" s="78"/>
      <c r="J366" s="54">
        <f>SUM(J354:J365)</f>
        <v>624</v>
      </c>
      <c r="K366" s="83">
        <f>SUM(K354:K365)</f>
        <v>252</v>
      </c>
      <c r="L366" s="79"/>
      <c r="M366" s="62">
        <f>SUM(M354:M365)</f>
        <v>40</v>
      </c>
      <c r="N366" s="62">
        <f>SUM(N354:N365)</f>
        <v>42</v>
      </c>
      <c r="O366" s="63"/>
      <c r="P366" s="62">
        <f>SUM(P354:P365)</f>
        <v>2</v>
      </c>
      <c r="Q366" s="62">
        <f>SUM(Q354:Q365)</f>
        <v>9</v>
      </c>
      <c r="R366" s="63"/>
      <c r="S366" s="65">
        <f>SUM(S354:S365)</f>
        <v>4</v>
      </c>
      <c r="T366" s="62">
        <f>SUM(T354:T365)</f>
        <v>19</v>
      </c>
      <c r="U366" s="63"/>
      <c r="V366" s="65">
        <f>SUM(V354:V365)</f>
        <v>14</v>
      </c>
      <c r="W366" s="62">
        <f>SUM(W354:W365)</f>
        <v>5</v>
      </c>
      <c r="X366" s="63"/>
      <c r="Y366" s="65">
        <f>SUM(Y354:Y365)</f>
        <v>35</v>
      </c>
      <c r="Z366" s="62">
        <f>SUM(Z354:Z365)</f>
        <v>21</v>
      </c>
      <c r="AA366" s="63"/>
      <c r="AB366" s="65">
        <f>SUM(AB354:AB365)</f>
        <v>20</v>
      </c>
      <c r="AC366" s="62">
        <f>SUM(AC354:AC365)</f>
        <v>18</v>
      </c>
      <c r="AD366" s="63"/>
      <c r="AE366" s="64">
        <f>SUM(AE354:AE365)</f>
        <v>23</v>
      </c>
      <c r="AF366" s="65">
        <f>SUM(AF354:AF365)</f>
        <v>42</v>
      </c>
      <c r="AG366" s="65">
        <f>SUM(AG354:AG365)</f>
        <v>-41</v>
      </c>
      <c r="AH366" s="66">
        <f>SUM(AH354:AH365)</f>
        <v>253</v>
      </c>
      <c r="AK366" s="93">
        <f>SUM(AK354:AK365)</f>
        <v>49</v>
      </c>
      <c r="AL366" s="93">
        <f>SUM(AL354:AL365)</f>
        <v>28</v>
      </c>
      <c r="AM366" s="93">
        <f>SUM(AM354:AM365)</f>
        <v>82</v>
      </c>
      <c r="AN366" s="94"/>
      <c r="AO366" s="95">
        <f>SUM(AO354:AO365)</f>
        <v>159</v>
      </c>
    </row>
    <row r="367" spans="2:34" ht="12.75">
      <c r="B367" s="127"/>
      <c r="H367" s="38"/>
      <c r="M367" s="128"/>
      <c r="N367" s="128"/>
      <c r="O367" s="128"/>
      <c r="U367" s="128"/>
      <c r="V367" s="128"/>
      <c r="Y367" s="129"/>
      <c r="Z367" s="129"/>
      <c r="AB367" s="129"/>
      <c r="AC367" s="129"/>
      <c r="AD367" s="129"/>
      <c r="AE367" s="129"/>
      <c r="AF367" s="129"/>
      <c r="AG367" s="129"/>
      <c r="AH367" s="129"/>
    </row>
    <row r="368" spans="4:41" ht="12.75">
      <c r="D368" s="124"/>
      <c r="N368" s="126"/>
      <c r="V368" s="126"/>
      <c r="Z368" s="126"/>
      <c r="AB368" s="46"/>
      <c r="AH368" s="38"/>
      <c r="AK368" s="125" t="s">
        <v>450</v>
      </c>
      <c r="AO368" s="21">
        <f>+AO366/D366</f>
        <v>0.6284584980237155</v>
      </c>
    </row>
    <row r="369" spans="6:34" ht="12.75">
      <c r="F369" s="38"/>
      <c r="T369" s="126"/>
      <c r="AF369" s="8"/>
      <c r="AH369"/>
    </row>
    <row r="370" spans="32:34" ht="12.75">
      <c r="AF370" s="8"/>
      <c r="AH370"/>
    </row>
  </sheetData>
  <mergeCells count="1">
    <mergeCell ref="H353:I353"/>
  </mergeCells>
  <printOptions/>
  <pageMargins left="0.33" right="0.22" top="0.57" bottom="0.48" header="0.38" footer="0.26"/>
  <pageSetup horizontalDpi="600" verticalDpi="600" orientation="landscape" paperSize="9" scale="65" r:id="rId1"/>
  <headerFooter alignWithMargins="0">
    <oddFooter>&amp;C&amp;8Page &amp;P of &amp;N&amp;R&amp;8Prepared by IPDG Christopher Teo, DTM</oddFooter>
  </headerFooter>
  <rowBreaks count="1" manualBreakCount="1">
    <brk id="3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8515625" style="71" customWidth="1"/>
    <col min="3" max="3" width="3.57421875" style="71" customWidth="1"/>
    <col min="4" max="4" width="27.7109375" style="71" customWidth="1"/>
    <col min="5" max="5" width="10.00390625" style="0" customWidth="1"/>
  </cols>
  <sheetData>
    <row r="1" spans="1:4" ht="12.75">
      <c r="A1">
        <v>1</v>
      </c>
      <c r="B1" s="71">
        <v>157</v>
      </c>
      <c r="C1" s="71" t="s">
        <v>129</v>
      </c>
      <c r="D1" s="71" t="s">
        <v>130</v>
      </c>
    </row>
    <row r="2" spans="1:4" ht="12.75">
      <c r="A2">
        <f>1+A1</f>
        <v>2</v>
      </c>
      <c r="B2" s="113">
        <v>161</v>
      </c>
      <c r="C2" s="113" t="s">
        <v>174</v>
      </c>
      <c r="D2" s="113" t="s">
        <v>415</v>
      </c>
    </row>
    <row r="3" spans="1:4" ht="12.75">
      <c r="A3">
        <f aca="true" t="shared" si="0" ref="A3:A66">1+A2</f>
        <v>3</v>
      </c>
      <c r="B3" s="71">
        <v>206</v>
      </c>
      <c r="C3" s="71" t="s">
        <v>338</v>
      </c>
      <c r="D3" s="71" t="s">
        <v>339</v>
      </c>
    </row>
    <row r="4" spans="1:4" ht="12.75">
      <c r="A4">
        <f t="shared" si="0"/>
        <v>4</v>
      </c>
      <c r="B4" s="71">
        <v>220</v>
      </c>
      <c r="C4" s="71" t="s">
        <v>125</v>
      </c>
      <c r="D4" s="71" t="s">
        <v>126</v>
      </c>
    </row>
    <row r="5" spans="1:4" ht="12.75">
      <c r="A5">
        <f t="shared" si="0"/>
        <v>5</v>
      </c>
      <c r="B5" s="71">
        <v>288</v>
      </c>
      <c r="C5" s="71" t="s">
        <v>111</v>
      </c>
      <c r="D5" s="71" t="s">
        <v>112</v>
      </c>
    </row>
    <row r="6" spans="1:4" ht="12.75">
      <c r="A6">
        <f t="shared" si="0"/>
        <v>6</v>
      </c>
      <c r="B6" s="71">
        <v>357</v>
      </c>
      <c r="C6" s="71" t="s">
        <v>383</v>
      </c>
      <c r="D6" s="71" t="s">
        <v>131</v>
      </c>
    </row>
    <row r="7" spans="1:4" ht="12.75">
      <c r="A7">
        <f t="shared" si="0"/>
        <v>7</v>
      </c>
      <c r="B7" s="113">
        <v>444</v>
      </c>
      <c r="C7" s="113" t="s">
        <v>98</v>
      </c>
      <c r="D7" s="113" t="s">
        <v>422</v>
      </c>
    </row>
    <row r="8" spans="1:4" ht="12.75">
      <c r="A8">
        <f t="shared" si="0"/>
        <v>8</v>
      </c>
      <c r="B8" s="71">
        <v>483</v>
      </c>
      <c r="C8" s="71" t="s">
        <v>137</v>
      </c>
      <c r="D8" s="71" t="s">
        <v>138</v>
      </c>
    </row>
    <row r="9" spans="1:4" ht="12.75">
      <c r="A9">
        <f t="shared" si="0"/>
        <v>9</v>
      </c>
      <c r="B9" s="71">
        <v>552</v>
      </c>
      <c r="C9" s="71" t="s">
        <v>284</v>
      </c>
      <c r="D9" s="71" t="s">
        <v>285</v>
      </c>
    </row>
    <row r="10" spans="1:4" ht="12.75">
      <c r="A10">
        <f t="shared" si="0"/>
        <v>10</v>
      </c>
      <c r="B10" s="71">
        <v>631</v>
      </c>
      <c r="C10" s="71" t="s">
        <v>319</v>
      </c>
      <c r="D10" s="71" t="s">
        <v>320</v>
      </c>
    </row>
    <row r="11" spans="1:4" ht="12.75">
      <c r="A11">
        <f t="shared" si="0"/>
        <v>11</v>
      </c>
      <c r="B11" s="71">
        <v>711</v>
      </c>
      <c r="C11" s="71" t="s">
        <v>252</v>
      </c>
      <c r="D11" s="71" t="s">
        <v>253</v>
      </c>
    </row>
    <row r="12" spans="1:4" ht="12.75">
      <c r="A12">
        <f t="shared" si="0"/>
        <v>12</v>
      </c>
      <c r="B12" s="71">
        <v>752</v>
      </c>
      <c r="C12" s="71" t="s">
        <v>293</v>
      </c>
      <c r="D12" s="71" t="s">
        <v>294</v>
      </c>
    </row>
    <row r="13" spans="1:4" ht="12.75">
      <c r="A13">
        <f t="shared" si="0"/>
        <v>13</v>
      </c>
      <c r="B13" s="71">
        <v>792</v>
      </c>
      <c r="C13" s="71" t="s">
        <v>301</v>
      </c>
      <c r="D13" s="71" t="s">
        <v>302</v>
      </c>
    </row>
    <row r="14" spans="1:4" ht="12.75">
      <c r="A14">
        <f t="shared" si="0"/>
        <v>14</v>
      </c>
      <c r="B14" s="71">
        <v>992</v>
      </c>
      <c r="C14" s="71" t="s">
        <v>158</v>
      </c>
      <c r="D14" s="71" t="s">
        <v>159</v>
      </c>
    </row>
    <row r="15" spans="1:4" ht="12.75">
      <c r="A15">
        <f t="shared" si="0"/>
        <v>15</v>
      </c>
      <c r="B15" s="113">
        <v>1017</v>
      </c>
      <c r="C15" s="113" t="s">
        <v>142</v>
      </c>
      <c r="D15" s="113" t="s">
        <v>405</v>
      </c>
    </row>
    <row r="16" spans="1:4" ht="12.75">
      <c r="A16">
        <f t="shared" si="0"/>
        <v>16</v>
      </c>
      <c r="B16" s="71">
        <v>1073</v>
      </c>
      <c r="C16" s="71" t="s">
        <v>314</v>
      </c>
      <c r="D16" s="71" t="s">
        <v>306</v>
      </c>
    </row>
    <row r="17" spans="1:4" ht="12.75">
      <c r="A17">
        <f t="shared" si="0"/>
        <v>17</v>
      </c>
      <c r="B17" s="113">
        <v>1228</v>
      </c>
      <c r="C17" s="113" t="s">
        <v>189</v>
      </c>
      <c r="D17" s="113" t="s">
        <v>412</v>
      </c>
    </row>
    <row r="18" spans="1:4" ht="12.75">
      <c r="A18">
        <f t="shared" si="0"/>
        <v>18</v>
      </c>
      <c r="B18" s="113">
        <v>1296</v>
      </c>
      <c r="C18" s="113" t="s">
        <v>111</v>
      </c>
      <c r="D18" s="113" t="s">
        <v>434</v>
      </c>
    </row>
    <row r="19" spans="1:4" ht="12.75">
      <c r="A19">
        <f t="shared" si="0"/>
        <v>19</v>
      </c>
      <c r="B19" s="71">
        <v>1304</v>
      </c>
      <c r="C19" s="71" t="s">
        <v>385</v>
      </c>
      <c r="D19" s="71" t="s">
        <v>237</v>
      </c>
    </row>
    <row r="20" spans="1:4" ht="12.75">
      <c r="A20">
        <f t="shared" si="0"/>
        <v>20</v>
      </c>
      <c r="B20" s="71">
        <v>1364</v>
      </c>
      <c r="C20" s="71" t="s">
        <v>174</v>
      </c>
      <c r="D20" s="71" t="s">
        <v>175</v>
      </c>
    </row>
    <row r="21" spans="1:4" ht="12.75">
      <c r="A21">
        <f t="shared" si="0"/>
        <v>21</v>
      </c>
      <c r="B21" s="71">
        <v>1536</v>
      </c>
      <c r="C21" s="71" t="s">
        <v>387</v>
      </c>
      <c r="D21" s="71" t="s">
        <v>182</v>
      </c>
    </row>
    <row r="22" spans="1:4" ht="12.75">
      <c r="A22">
        <f t="shared" si="0"/>
        <v>22</v>
      </c>
      <c r="B22" s="71">
        <v>1538</v>
      </c>
      <c r="C22" s="71" t="s">
        <v>260</v>
      </c>
      <c r="D22" s="71" t="s">
        <v>261</v>
      </c>
    </row>
    <row r="23" spans="1:4" ht="12.75">
      <c r="A23">
        <f t="shared" si="0"/>
        <v>23</v>
      </c>
      <c r="B23" s="71">
        <v>1635</v>
      </c>
      <c r="C23" s="71" t="s">
        <v>338</v>
      </c>
      <c r="D23" s="71" t="s">
        <v>340</v>
      </c>
    </row>
    <row r="24" spans="1:4" ht="12.75">
      <c r="A24">
        <f t="shared" si="0"/>
        <v>24</v>
      </c>
      <c r="B24" s="71">
        <v>1708</v>
      </c>
      <c r="C24" s="71" t="s">
        <v>236</v>
      </c>
      <c r="D24" s="71" t="s">
        <v>238</v>
      </c>
    </row>
    <row r="25" spans="1:4" ht="12.75">
      <c r="A25">
        <f t="shared" si="0"/>
        <v>25</v>
      </c>
      <c r="B25" s="71">
        <v>1759</v>
      </c>
      <c r="C25" s="71" t="s">
        <v>142</v>
      </c>
      <c r="D25" s="71" t="s">
        <v>143</v>
      </c>
    </row>
    <row r="26" spans="1:4" ht="12.75">
      <c r="A26">
        <f t="shared" si="0"/>
        <v>26</v>
      </c>
      <c r="B26" s="71">
        <v>1888</v>
      </c>
      <c r="C26" s="71" t="s">
        <v>55</v>
      </c>
      <c r="D26" s="71" t="s">
        <v>56</v>
      </c>
    </row>
    <row r="27" spans="1:4" ht="12.75">
      <c r="A27">
        <f t="shared" si="0"/>
        <v>27</v>
      </c>
      <c r="B27" s="71">
        <v>1915</v>
      </c>
      <c r="C27" s="71" t="s">
        <v>120</v>
      </c>
      <c r="D27" s="71" t="s">
        <v>99</v>
      </c>
    </row>
    <row r="28" spans="1:4" ht="12.75">
      <c r="A28">
        <f t="shared" si="0"/>
        <v>28</v>
      </c>
      <c r="B28" s="71">
        <v>1968</v>
      </c>
      <c r="C28" s="71" t="s">
        <v>241</v>
      </c>
      <c r="D28" s="71" t="s">
        <v>242</v>
      </c>
    </row>
    <row r="29" spans="1:4" ht="12.75">
      <c r="A29">
        <f t="shared" si="0"/>
        <v>29</v>
      </c>
      <c r="B29" s="71">
        <v>1997</v>
      </c>
      <c r="C29" s="71" t="s">
        <v>92</v>
      </c>
      <c r="D29" s="71" t="s">
        <v>93</v>
      </c>
    </row>
    <row r="30" spans="1:4" ht="12.75">
      <c r="A30">
        <f t="shared" si="0"/>
        <v>30</v>
      </c>
      <c r="B30" s="71">
        <v>2010</v>
      </c>
      <c r="C30" s="71" t="s">
        <v>332</v>
      </c>
      <c r="D30" s="71" t="s">
        <v>333</v>
      </c>
    </row>
    <row r="31" spans="1:4" ht="12.75">
      <c r="A31">
        <f t="shared" si="0"/>
        <v>31</v>
      </c>
      <c r="B31" s="113">
        <v>2044</v>
      </c>
      <c r="C31" s="113" t="s">
        <v>387</v>
      </c>
      <c r="D31" s="113" t="s">
        <v>418</v>
      </c>
    </row>
    <row r="32" spans="1:4" ht="12.75">
      <c r="A32">
        <f t="shared" si="0"/>
        <v>32</v>
      </c>
      <c r="B32" s="113">
        <v>2060</v>
      </c>
      <c r="C32" s="113" t="s">
        <v>232</v>
      </c>
      <c r="D32" s="119" t="s">
        <v>430</v>
      </c>
    </row>
    <row r="33" spans="1:4" ht="12.75">
      <c r="A33">
        <f t="shared" si="0"/>
        <v>33</v>
      </c>
      <c r="B33" s="113">
        <v>2063</v>
      </c>
      <c r="C33" s="113" t="s">
        <v>174</v>
      </c>
      <c r="D33" s="115" t="s">
        <v>176</v>
      </c>
    </row>
    <row r="34" spans="1:4" ht="12.75">
      <c r="A34">
        <f t="shared" si="0"/>
        <v>34</v>
      </c>
      <c r="B34" s="71">
        <v>2086</v>
      </c>
      <c r="C34" s="71" t="s">
        <v>129</v>
      </c>
      <c r="D34" s="71" t="s">
        <v>132</v>
      </c>
    </row>
    <row r="35" spans="1:4" ht="12.75">
      <c r="A35">
        <f t="shared" si="0"/>
        <v>35</v>
      </c>
      <c r="B35" s="71">
        <v>2092</v>
      </c>
      <c r="C35" s="71" t="s">
        <v>332</v>
      </c>
      <c r="D35" s="71" t="s">
        <v>334</v>
      </c>
    </row>
    <row r="36" spans="1:5" ht="12.75">
      <c r="A36">
        <f t="shared" si="0"/>
        <v>36</v>
      </c>
      <c r="B36" s="105">
        <v>2109</v>
      </c>
      <c r="C36" s="105" t="s">
        <v>384</v>
      </c>
      <c r="D36" s="105" t="s">
        <v>113</v>
      </c>
      <c r="E36" s="105" t="s">
        <v>396</v>
      </c>
    </row>
    <row r="37" spans="1:4" ht="12.75">
      <c r="A37">
        <f t="shared" si="0"/>
        <v>37</v>
      </c>
      <c r="B37" s="71">
        <v>2116</v>
      </c>
      <c r="C37" s="71" t="s">
        <v>48</v>
      </c>
      <c r="D37" s="71" t="s">
        <v>49</v>
      </c>
    </row>
    <row r="38" spans="1:4" ht="12.75">
      <c r="A38">
        <f t="shared" si="0"/>
        <v>38</v>
      </c>
      <c r="B38" s="71">
        <v>2182</v>
      </c>
      <c r="C38" s="71" t="s">
        <v>314</v>
      </c>
      <c r="D38" s="71" t="s">
        <v>321</v>
      </c>
    </row>
    <row r="39" spans="1:4" ht="12.75">
      <c r="A39">
        <f t="shared" si="0"/>
        <v>39</v>
      </c>
      <c r="B39" s="71">
        <v>2185</v>
      </c>
      <c r="C39" s="71" t="s">
        <v>142</v>
      </c>
      <c r="D39" s="71" t="s">
        <v>133</v>
      </c>
    </row>
    <row r="40" spans="1:4" ht="12.75">
      <c r="A40">
        <f t="shared" si="0"/>
        <v>40</v>
      </c>
      <c r="B40" s="71">
        <v>2196</v>
      </c>
      <c r="C40" s="71" t="s">
        <v>60</v>
      </c>
      <c r="D40" s="71" t="s">
        <v>57</v>
      </c>
    </row>
    <row r="41" spans="1:4" ht="12.75">
      <c r="A41">
        <f t="shared" si="0"/>
        <v>41</v>
      </c>
      <c r="B41" s="71">
        <v>2241</v>
      </c>
      <c r="C41" s="71" t="s">
        <v>92</v>
      </c>
      <c r="D41" s="71" t="s">
        <v>105</v>
      </c>
    </row>
    <row r="42" spans="1:4" ht="12.75">
      <c r="A42">
        <f t="shared" si="0"/>
        <v>42</v>
      </c>
      <c r="B42" s="71">
        <v>2366</v>
      </c>
      <c r="C42" s="71" t="s">
        <v>75</v>
      </c>
      <c r="D42" s="71" t="s">
        <v>70</v>
      </c>
    </row>
    <row r="43" spans="1:4" ht="12.75">
      <c r="A43">
        <f t="shared" si="0"/>
        <v>43</v>
      </c>
      <c r="B43" s="71">
        <v>2385</v>
      </c>
      <c r="C43" s="71" t="s">
        <v>163</v>
      </c>
      <c r="D43" s="71" t="s">
        <v>167</v>
      </c>
    </row>
    <row r="44" spans="1:4" ht="12.75">
      <c r="A44">
        <f t="shared" si="0"/>
        <v>44</v>
      </c>
      <c r="B44" s="71">
        <v>2415</v>
      </c>
      <c r="C44" s="71" t="s">
        <v>205</v>
      </c>
      <c r="D44" s="71" t="s">
        <v>206</v>
      </c>
    </row>
    <row r="45" spans="1:4" ht="12.75">
      <c r="A45">
        <f t="shared" si="0"/>
        <v>45</v>
      </c>
      <c r="B45" s="71">
        <v>2434</v>
      </c>
      <c r="C45" s="71" t="s">
        <v>148</v>
      </c>
      <c r="D45" s="71" t="s">
        <v>149</v>
      </c>
    </row>
    <row r="46" spans="1:4" ht="12.75">
      <c r="A46">
        <f t="shared" si="0"/>
        <v>46</v>
      </c>
      <c r="B46" s="113">
        <v>2469</v>
      </c>
      <c r="C46" s="113" t="s">
        <v>120</v>
      </c>
      <c r="D46" s="113" t="s">
        <v>295</v>
      </c>
    </row>
    <row r="47" spans="1:4" ht="12.75">
      <c r="A47">
        <f t="shared" si="0"/>
        <v>47</v>
      </c>
      <c r="B47" s="71">
        <v>2536</v>
      </c>
      <c r="C47" s="71" t="s">
        <v>86</v>
      </c>
      <c r="D47" s="71" t="s">
        <v>64</v>
      </c>
    </row>
    <row r="48" spans="1:4" ht="12.75">
      <c r="A48">
        <f t="shared" si="0"/>
        <v>48</v>
      </c>
      <c r="B48" s="71">
        <v>2548</v>
      </c>
      <c r="C48" s="71" t="s">
        <v>319</v>
      </c>
      <c r="D48" s="71" t="s">
        <v>393</v>
      </c>
    </row>
    <row r="49" spans="1:4" ht="12.75">
      <c r="A49">
        <f t="shared" si="0"/>
        <v>49</v>
      </c>
      <c r="B49" s="71">
        <v>2574</v>
      </c>
      <c r="C49" s="71" t="s">
        <v>214</v>
      </c>
      <c r="D49" s="71" t="s">
        <v>215</v>
      </c>
    </row>
    <row r="50" spans="1:4" ht="12.75">
      <c r="A50">
        <f t="shared" si="0"/>
        <v>50</v>
      </c>
      <c r="B50" s="71">
        <v>2604</v>
      </c>
      <c r="C50" s="71" t="s">
        <v>260</v>
      </c>
      <c r="D50" s="71" t="s">
        <v>266</v>
      </c>
    </row>
    <row r="51" spans="1:4" ht="12.75">
      <c r="A51">
        <f t="shared" si="0"/>
        <v>51</v>
      </c>
      <c r="B51" s="71">
        <v>2787</v>
      </c>
      <c r="C51" s="71" t="s">
        <v>181</v>
      </c>
      <c r="D51" s="71" t="s">
        <v>190</v>
      </c>
    </row>
    <row r="52" spans="1:4" ht="12.75">
      <c r="A52">
        <f t="shared" si="0"/>
        <v>52</v>
      </c>
      <c r="B52" s="71">
        <v>2881</v>
      </c>
      <c r="C52" s="71" t="s">
        <v>274</v>
      </c>
      <c r="D52" s="71" t="s">
        <v>275</v>
      </c>
    </row>
    <row r="53" spans="1:4" ht="12.75">
      <c r="A53">
        <f t="shared" si="0"/>
        <v>53</v>
      </c>
      <c r="B53" s="71">
        <v>2936</v>
      </c>
      <c r="C53" s="71" t="s">
        <v>154</v>
      </c>
      <c r="D53" s="71" t="s">
        <v>155</v>
      </c>
    </row>
    <row r="54" spans="1:4" ht="12.75">
      <c r="A54">
        <f t="shared" si="0"/>
        <v>54</v>
      </c>
      <c r="B54" s="71">
        <v>3015</v>
      </c>
      <c r="C54" s="71" t="s">
        <v>260</v>
      </c>
      <c r="D54" s="72" t="s">
        <v>262</v>
      </c>
    </row>
    <row r="55" spans="1:4" ht="12.75">
      <c r="A55">
        <f t="shared" si="0"/>
        <v>55</v>
      </c>
      <c r="B55" s="71">
        <v>3120</v>
      </c>
      <c r="C55" s="71" t="s">
        <v>299</v>
      </c>
      <c r="D55" s="116" t="s">
        <v>401</v>
      </c>
    </row>
    <row r="56" spans="1:4" ht="12.75">
      <c r="A56">
        <f t="shared" si="0"/>
        <v>56</v>
      </c>
      <c r="B56" s="71">
        <v>3253</v>
      </c>
      <c r="C56" s="71" t="s">
        <v>142</v>
      </c>
      <c r="D56" s="71" t="s">
        <v>144</v>
      </c>
    </row>
    <row r="57" spans="1:4" ht="12.75">
      <c r="A57">
        <f t="shared" si="0"/>
        <v>57</v>
      </c>
      <c r="B57" s="88">
        <v>3277</v>
      </c>
      <c r="C57" s="88" t="s">
        <v>385</v>
      </c>
      <c r="D57" s="88" t="s">
        <v>216</v>
      </c>
    </row>
    <row r="58" spans="1:4" ht="12.75">
      <c r="A58">
        <f t="shared" si="0"/>
        <v>58</v>
      </c>
      <c r="B58" s="88">
        <v>3348</v>
      </c>
      <c r="C58" s="88" t="s">
        <v>382</v>
      </c>
      <c r="D58" s="71" t="s">
        <v>87</v>
      </c>
    </row>
    <row r="59" spans="1:4" ht="12.75">
      <c r="A59">
        <f t="shared" si="0"/>
        <v>59</v>
      </c>
      <c r="B59" s="71">
        <v>3357</v>
      </c>
      <c r="C59" s="71" t="s">
        <v>221</v>
      </c>
      <c r="D59" s="71" t="s">
        <v>222</v>
      </c>
    </row>
    <row r="60" spans="1:4" ht="12.75">
      <c r="A60">
        <f t="shared" si="0"/>
        <v>60</v>
      </c>
      <c r="B60" s="71">
        <v>3415</v>
      </c>
      <c r="C60" s="71" t="s">
        <v>241</v>
      </c>
      <c r="D60" s="71" t="s">
        <v>243</v>
      </c>
    </row>
    <row r="61" spans="1:4" ht="12.75">
      <c r="A61">
        <f t="shared" si="0"/>
        <v>61</v>
      </c>
      <c r="B61" s="71">
        <v>3471</v>
      </c>
      <c r="C61" s="88" t="s">
        <v>104</v>
      </c>
      <c r="D61" s="71" t="s">
        <v>106</v>
      </c>
    </row>
    <row r="62" spans="1:5" ht="12.75">
      <c r="A62">
        <f t="shared" si="0"/>
        <v>62</v>
      </c>
      <c r="B62" s="105">
        <v>3693</v>
      </c>
      <c r="C62" s="105" t="s">
        <v>260</v>
      </c>
      <c r="D62" s="105" t="s">
        <v>404</v>
      </c>
      <c r="E62" s="105" t="s">
        <v>396</v>
      </c>
    </row>
    <row r="63" spans="1:4" ht="12.75">
      <c r="A63">
        <f t="shared" si="0"/>
        <v>63</v>
      </c>
      <c r="B63" s="71">
        <v>3704</v>
      </c>
      <c r="C63" s="71" t="s">
        <v>189</v>
      </c>
      <c r="D63" s="71" t="s">
        <v>191</v>
      </c>
    </row>
    <row r="64" spans="1:4" ht="12.75">
      <c r="A64">
        <f t="shared" si="0"/>
        <v>64</v>
      </c>
      <c r="B64" s="113">
        <v>3762</v>
      </c>
      <c r="C64" s="113" t="s">
        <v>120</v>
      </c>
      <c r="D64" s="113" t="s">
        <v>435</v>
      </c>
    </row>
    <row r="65" spans="1:4" ht="12.75">
      <c r="A65">
        <f t="shared" si="0"/>
        <v>65</v>
      </c>
      <c r="B65" s="113">
        <v>3819</v>
      </c>
      <c r="C65" s="113" t="s">
        <v>299</v>
      </c>
      <c r="D65" s="113" t="s">
        <v>419</v>
      </c>
    </row>
    <row r="66" spans="1:4" ht="12.75">
      <c r="A66">
        <f t="shared" si="0"/>
        <v>66</v>
      </c>
      <c r="B66" s="113">
        <v>3861</v>
      </c>
      <c r="C66" s="113" t="s">
        <v>75</v>
      </c>
      <c r="D66" s="113" t="s">
        <v>423</v>
      </c>
    </row>
    <row r="67" spans="1:4" ht="12.75">
      <c r="A67">
        <f aca="true" t="shared" si="1" ref="A67:A130">1+A66</f>
        <v>67</v>
      </c>
      <c r="B67" s="113">
        <v>3877</v>
      </c>
      <c r="C67" s="113" t="s">
        <v>246</v>
      </c>
      <c r="D67" s="113" t="s">
        <v>424</v>
      </c>
    </row>
    <row r="68" spans="1:4" ht="12.75">
      <c r="A68">
        <f t="shared" si="1"/>
        <v>68</v>
      </c>
      <c r="B68" s="71">
        <v>3881</v>
      </c>
      <c r="C68" s="71" t="s">
        <v>301</v>
      </c>
      <c r="D68" s="71" t="s">
        <v>307</v>
      </c>
    </row>
    <row r="69" spans="1:4" ht="12.75">
      <c r="A69">
        <f t="shared" si="1"/>
        <v>69</v>
      </c>
      <c r="B69" s="71">
        <v>4025</v>
      </c>
      <c r="C69" s="71" t="s">
        <v>205</v>
      </c>
      <c r="D69" s="71" t="s">
        <v>207</v>
      </c>
    </row>
    <row r="70" spans="1:4" ht="12.75">
      <c r="A70">
        <f t="shared" si="1"/>
        <v>70</v>
      </c>
      <c r="B70" s="71">
        <v>4052</v>
      </c>
      <c r="C70" s="71" t="s">
        <v>319</v>
      </c>
      <c r="D70" s="71" t="s">
        <v>322</v>
      </c>
    </row>
    <row r="71" spans="1:4" ht="12.75">
      <c r="A71">
        <f t="shared" si="1"/>
        <v>71</v>
      </c>
      <c r="B71" s="71">
        <v>4067</v>
      </c>
      <c r="C71" s="71" t="s">
        <v>196</v>
      </c>
      <c r="D71" s="71" t="s">
        <v>197</v>
      </c>
    </row>
    <row r="72" spans="1:4" ht="12.75">
      <c r="A72">
        <f t="shared" si="1"/>
        <v>72</v>
      </c>
      <c r="B72" s="113">
        <v>4090</v>
      </c>
      <c r="C72" s="113" t="s">
        <v>256</v>
      </c>
      <c r="D72" s="112" t="s">
        <v>425</v>
      </c>
    </row>
    <row r="73" spans="1:4" ht="12.75">
      <c r="A73">
        <f t="shared" si="1"/>
        <v>73</v>
      </c>
      <c r="B73" s="71">
        <v>4105</v>
      </c>
      <c r="C73" s="71" t="s">
        <v>327</v>
      </c>
      <c r="D73" s="71" t="s">
        <v>328</v>
      </c>
    </row>
    <row r="74" spans="1:4" ht="12.75">
      <c r="A74">
        <f t="shared" si="1"/>
        <v>74</v>
      </c>
      <c r="B74" s="71">
        <v>4150</v>
      </c>
      <c r="C74" s="71" t="s">
        <v>386</v>
      </c>
      <c r="D74" s="71" t="s">
        <v>183</v>
      </c>
    </row>
    <row r="75" spans="1:4" ht="12.75">
      <c r="A75">
        <f t="shared" si="1"/>
        <v>75</v>
      </c>
      <c r="B75" s="71">
        <v>4162</v>
      </c>
      <c r="C75" s="71" t="s">
        <v>260</v>
      </c>
      <c r="D75" s="71" t="s">
        <v>263</v>
      </c>
    </row>
    <row r="76" spans="1:4" ht="12.75">
      <c r="A76">
        <f t="shared" si="1"/>
        <v>76</v>
      </c>
      <c r="B76" s="71">
        <v>4171</v>
      </c>
      <c r="C76" s="71" t="s">
        <v>289</v>
      </c>
      <c r="D76" s="71" t="s">
        <v>290</v>
      </c>
    </row>
    <row r="77" spans="1:4" ht="12.75">
      <c r="A77">
        <f t="shared" si="1"/>
        <v>77</v>
      </c>
      <c r="B77" s="113">
        <v>4192</v>
      </c>
      <c r="C77" s="113" t="s">
        <v>301</v>
      </c>
      <c r="D77" s="113" t="s">
        <v>411</v>
      </c>
    </row>
    <row r="78" spans="1:4" ht="12.75">
      <c r="A78">
        <f t="shared" si="1"/>
        <v>78</v>
      </c>
      <c r="B78" s="71">
        <v>4204</v>
      </c>
      <c r="C78" s="71" t="s">
        <v>196</v>
      </c>
      <c r="D78" s="71" t="s">
        <v>198</v>
      </c>
    </row>
    <row r="79" spans="1:4" ht="12.75">
      <c r="A79">
        <f t="shared" si="1"/>
        <v>79</v>
      </c>
      <c r="B79" s="112">
        <v>4255</v>
      </c>
      <c r="C79" s="112" t="s">
        <v>314</v>
      </c>
      <c r="D79" s="112" t="s">
        <v>436</v>
      </c>
    </row>
    <row r="80" spans="1:4" ht="12.75">
      <c r="A80">
        <f t="shared" si="1"/>
        <v>80</v>
      </c>
      <c r="B80" s="71">
        <v>4261</v>
      </c>
      <c r="C80" s="71" t="s">
        <v>301</v>
      </c>
      <c r="D80" s="71" t="s">
        <v>323</v>
      </c>
    </row>
    <row r="81" spans="1:4" ht="12.75">
      <c r="A81">
        <f t="shared" si="1"/>
        <v>81</v>
      </c>
      <c r="B81" s="113">
        <v>4277</v>
      </c>
      <c r="C81" s="113" t="s">
        <v>382</v>
      </c>
      <c r="D81" s="113" t="s">
        <v>426</v>
      </c>
    </row>
    <row r="82" spans="1:4" ht="12.75">
      <c r="A82">
        <f t="shared" si="1"/>
        <v>82</v>
      </c>
      <c r="B82" s="71">
        <v>4278</v>
      </c>
      <c r="C82" s="71" t="s">
        <v>181</v>
      </c>
      <c r="D82" s="71" t="s">
        <v>184</v>
      </c>
    </row>
    <row r="83" spans="1:4" ht="12.75">
      <c r="A83">
        <f t="shared" si="1"/>
        <v>83</v>
      </c>
      <c r="B83" s="71">
        <v>4286</v>
      </c>
      <c r="C83" s="71" t="s">
        <v>305</v>
      </c>
      <c r="D83" s="71" t="s">
        <v>308</v>
      </c>
    </row>
    <row r="84" spans="1:4" ht="12.75">
      <c r="A84">
        <f t="shared" si="1"/>
        <v>84</v>
      </c>
      <c r="B84" s="113">
        <v>4302</v>
      </c>
      <c r="C84" s="113" t="s">
        <v>221</v>
      </c>
      <c r="D84" s="113" t="s">
        <v>380</v>
      </c>
    </row>
    <row r="85" spans="1:4" ht="12.75">
      <c r="A85">
        <f t="shared" si="1"/>
        <v>85</v>
      </c>
      <c r="B85" s="71">
        <v>4336</v>
      </c>
      <c r="C85" s="71" t="s">
        <v>224</v>
      </c>
      <c r="D85" s="71" t="s">
        <v>225</v>
      </c>
    </row>
    <row r="86" spans="1:4" ht="12.75">
      <c r="A86">
        <f t="shared" si="1"/>
        <v>86</v>
      </c>
      <c r="B86" s="113">
        <v>4367</v>
      </c>
      <c r="C86" s="113" t="s">
        <v>125</v>
      </c>
      <c r="D86" s="113" t="s">
        <v>437</v>
      </c>
    </row>
    <row r="87" spans="1:4" ht="12.75">
      <c r="A87">
        <f t="shared" si="1"/>
        <v>87</v>
      </c>
      <c r="B87" s="71">
        <v>4384</v>
      </c>
      <c r="C87" s="71" t="s">
        <v>163</v>
      </c>
      <c r="D87" s="71" t="s">
        <v>164</v>
      </c>
    </row>
    <row r="88" spans="1:4" ht="12.75">
      <c r="A88">
        <f t="shared" si="1"/>
        <v>88</v>
      </c>
      <c r="B88" s="71">
        <v>4385</v>
      </c>
      <c r="C88" s="71" t="s">
        <v>305</v>
      </c>
      <c r="D88" s="71" t="s">
        <v>309</v>
      </c>
    </row>
    <row r="89" spans="1:4" ht="12.75">
      <c r="A89">
        <f t="shared" si="1"/>
        <v>89</v>
      </c>
      <c r="B89" s="71">
        <v>4388</v>
      </c>
      <c r="C89" s="71" t="s">
        <v>274</v>
      </c>
      <c r="D89" s="71" t="s">
        <v>276</v>
      </c>
    </row>
    <row r="90" spans="1:4" ht="12.75">
      <c r="A90">
        <f t="shared" si="1"/>
        <v>90</v>
      </c>
      <c r="B90" s="71">
        <v>4391</v>
      </c>
      <c r="C90" s="71" t="s">
        <v>98</v>
      </c>
      <c r="D90" s="71" t="s">
        <v>100</v>
      </c>
    </row>
    <row r="91" spans="1:4" ht="12.75">
      <c r="A91">
        <f t="shared" si="1"/>
        <v>91</v>
      </c>
      <c r="B91" s="71">
        <v>4436</v>
      </c>
      <c r="C91" s="71" t="s">
        <v>129</v>
      </c>
      <c r="D91" s="71" t="s">
        <v>134</v>
      </c>
    </row>
    <row r="92" spans="1:4" ht="12.75">
      <c r="A92">
        <f t="shared" si="1"/>
        <v>92</v>
      </c>
      <c r="B92" s="71">
        <v>4481</v>
      </c>
      <c r="C92" s="71" t="s">
        <v>385</v>
      </c>
      <c r="D92" s="71" t="s">
        <v>217</v>
      </c>
    </row>
    <row r="93" spans="1:4" ht="12.75">
      <c r="A93">
        <f t="shared" si="1"/>
        <v>93</v>
      </c>
      <c r="B93" s="5">
        <v>4529</v>
      </c>
      <c r="C93" s="5" t="s">
        <v>293</v>
      </c>
      <c r="D93" s="5" t="s">
        <v>295</v>
      </c>
    </row>
    <row r="94" spans="1:4" ht="12.75">
      <c r="A94">
        <f t="shared" si="1"/>
        <v>94</v>
      </c>
      <c r="B94" s="71">
        <v>4595</v>
      </c>
      <c r="C94" s="71" t="s">
        <v>284</v>
      </c>
      <c r="D94" s="71" t="s">
        <v>286</v>
      </c>
    </row>
    <row r="95" spans="1:4" ht="12.75">
      <c r="A95">
        <f t="shared" si="1"/>
        <v>95</v>
      </c>
      <c r="B95" s="71">
        <v>4620</v>
      </c>
      <c r="C95" s="71" t="s">
        <v>293</v>
      </c>
      <c r="D95" s="71" t="s">
        <v>296</v>
      </c>
    </row>
    <row r="96" spans="1:4" ht="12.75">
      <c r="A96">
        <f t="shared" si="1"/>
        <v>96</v>
      </c>
      <c r="B96" s="112">
        <v>4689</v>
      </c>
      <c r="C96" s="112" t="s">
        <v>319</v>
      </c>
      <c r="D96" s="112" t="s">
        <v>438</v>
      </c>
    </row>
    <row r="97" spans="1:4" ht="12.75">
      <c r="A97">
        <f t="shared" si="1"/>
        <v>97</v>
      </c>
      <c r="B97" s="71">
        <v>4692</v>
      </c>
      <c r="C97" s="71" t="s">
        <v>305</v>
      </c>
      <c r="D97" s="71" t="s">
        <v>310</v>
      </c>
    </row>
    <row r="98" spans="1:4" ht="12.75">
      <c r="A98">
        <f t="shared" si="1"/>
        <v>98</v>
      </c>
      <c r="B98" s="71">
        <v>4697</v>
      </c>
      <c r="C98" s="71" t="s">
        <v>63</v>
      </c>
      <c r="D98" s="71" t="s">
        <v>65</v>
      </c>
    </row>
    <row r="99" spans="1:4" ht="12.75">
      <c r="A99">
        <f t="shared" si="1"/>
        <v>99</v>
      </c>
      <c r="B99" s="71">
        <v>4736</v>
      </c>
      <c r="C99" s="71" t="s">
        <v>274</v>
      </c>
      <c r="D99" s="71" t="s">
        <v>277</v>
      </c>
    </row>
    <row r="100" spans="1:4" ht="12.75">
      <c r="A100">
        <f t="shared" si="1"/>
        <v>100</v>
      </c>
      <c r="B100" s="71">
        <v>4751</v>
      </c>
      <c r="C100" s="71" t="s">
        <v>384</v>
      </c>
      <c r="D100" s="71" t="s">
        <v>94</v>
      </c>
    </row>
    <row r="101" spans="1:4" ht="12.75">
      <c r="A101">
        <f t="shared" si="1"/>
        <v>101</v>
      </c>
      <c r="B101" s="71">
        <v>4904</v>
      </c>
      <c r="C101" s="71" t="s">
        <v>154</v>
      </c>
      <c r="D101" s="71" t="s">
        <v>156</v>
      </c>
    </row>
    <row r="102" spans="1:4" ht="12.75">
      <c r="A102">
        <f t="shared" si="1"/>
        <v>102</v>
      </c>
      <c r="B102" s="71">
        <v>4934</v>
      </c>
      <c r="C102" s="71" t="s">
        <v>125</v>
      </c>
      <c r="D102" s="71" t="s">
        <v>127</v>
      </c>
    </row>
    <row r="103" spans="1:4" ht="12.75">
      <c r="A103">
        <f t="shared" si="1"/>
        <v>103</v>
      </c>
      <c r="B103" s="71">
        <v>5019</v>
      </c>
      <c r="C103" s="71" t="s">
        <v>169</v>
      </c>
      <c r="D103" s="71" t="s">
        <v>170</v>
      </c>
    </row>
    <row r="104" spans="1:4" ht="12.75">
      <c r="A104">
        <f t="shared" si="1"/>
        <v>104</v>
      </c>
      <c r="B104" s="71">
        <v>5025</v>
      </c>
      <c r="C104" s="71" t="s">
        <v>163</v>
      </c>
      <c r="D104" s="71" t="s">
        <v>165</v>
      </c>
    </row>
    <row r="105" spans="1:4" ht="12.75">
      <c r="A105">
        <f t="shared" si="1"/>
        <v>105</v>
      </c>
      <c r="B105" s="71">
        <v>5039</v>
      </c>
      <c r="C105" s="71" t="s">
        <v>92</v>
      </c>
      <c r="D105" s="71" t="s">
        <v>95</v>
      </c>
    </row>
    <row r="106" spans="1:4" ht="12.75">
      <c r="A106">
        <f t="shared" si="1"/>
        <v>106</v>
      </c>
      <c r="B106" s="71">
        <v>5040</v>
      </c>
      <c r="C106" s="71" t="s">
        <v>332</v>
      </c>
      <c r="D106" s="71" t="s">
        <v>335</v>
      </c>
    </row>
    <row r="107" spans="1:4" ht="12.75">
      <c r="A107">
        <f t="shared" si="1"/>
        <v>107</v>
      </c>
      <c r="B107" s="113">
        <v>5044</v>
      </c>
      <c r="C107" s="113" t="s">
        <v>111</v>
      </c>
      <c r="D107" s="113" t="s">
        <v>410</v>
      </c>
    </row>
    <row r="108" spans="1:4" ht="12.75">
      <c r="A108">
        <f t="shared" si="1"/>
        <v>108</v>
      </c>
      <c r="B108" s="71">
        <v>5090</v>
      </c>
      <c r="C108" s="71" t="s">
        <v>382</v>
      </c>
      <c r="D108" s="71" t="s">
        <v>88</v>
      </c>
    </row>
    <row r="109" spans="1:4" ht="12.75">
      <c r="A109">
        <f t="shared" si="1"/>
        <v>109</v>
      </c>
      <c r="B109" s="71">
        <v>5110</v>
      </c>
      <c r="C109" s="71" t="s">
        <v>81</v>
      </c>
      <c r="D109" s="71" t="s">
        <v>71</v>
      </c>
    </row>
    <row r="110" spans="1:4" ht="12.75">
      <c r="A110">
        <f t="shared" si="1"/>
        <v>110</v>
      </c>
      <c r="B110" s="71">
        <v>5111</v>
      </c>
      <c r="C110" s="71" t="s">
        <v>120</v>
      </c>
      <c r="D110" s="71" t="s">
        <v>389</v>
      </c>
    </row>
    <row r="111" spans="1:4" ht="12.75">
      <c r="A111">
        <f t="shared" si="1"/>
        <v>111</v>
      </c>
      <c r="B111" s="71">
        <v>5120</v>
      </c>
      <c r="C111" s="71" t="s">
        <v>163</v>
      </c>
      <c r="D111" s="71" t="s">
        <v>166</v>
      </c>
    </row>
    <row r="112" spans="1:4" ht="12.75">
      <c r="A112">
        <f t="shared" si="1"/>
        <v>112</v>
      </c>
      <c r="B112" s="71">
        <v>5129</v>
      </c>
      <c r="C112" s="71" t="s">
        <v>260</v>
      </c>
      <c r="D112" s="71" t="s">
        <v>267</v>
      </c>
    </row>
    <row r="113" spans="1:4" ht="12.75">
      <c r="A113">
        <f t="shared" si="1"/>
        <v>113</v>
      </c>
      <c r="B113" s="113">
        <v>5142</v>
      </c>
      <c r="C113" s="113" t="s">
        <v>55</v>
      </c>
      <c r="D113" s="113" t="s">
        <v>439</v>
      </c>
    </row>
    <row r="114" spans="1:4" ht="12.75">
      <c r="A114">
        <f t="shared" si="1"/>
        <v>114</v>
      </c>
      <c r="B114" s="113">
        <v>5193</v>
      </c>
      <c r="C114" s="113" t="s">
        <v>256</v>
      </c>
      <c r="D114" s="113" t="s">
        <v>406</v>
      </c>
    </row>
    <row r="115" spans="1:4" ht="12.75">
      <c r="A115">
        <f t="shared" si="1"/>
        <v>115</v>
      </c>
      <c r="B115" s="71">
        <v>5195</v>
      </c>
      <c r="C115" s="5" t="s">
        <v>232</v>
      </c>
      <c r="D115" s="74" t="s">
        <v>233</v>
      </c>
    </row>
    <row r="116" spans="1:4" ht="12.75">
      <c r="A116">
        <f t="shared" si="1"/>
        <v>116</v>
      </c>
      <c r="B116" s="71">
        <v>5197</v>
      </c>
      <c r="C116" s="5" t="s">
        <v>120</v>
      </c>
      <c r="D116" s="5" t="s">
        <v>121</v>
      </c>
    </row>
    <row r="117" spans="1:4" ht="12.75">
      <c r="A117">
        <f t="shared" si="1"/>
        <v>117</v>
      </c>
      <c r="B117" s="71">
        <v>5199</v>
      </c>
      <c r="C117" s="5" t="s">
        <v>270</v>
      </c>
      <c r="D117" s="5" t="s">
        <v>271</v>
      </c>
    </row>
    <row r="118" spans="1:4" ht="12.75">
      <c r="A118">
        <f t="shared" si="1"/>
        <v>118</v>
      </c>
      <c r="B118" s="113">
        <v>5219</v>
      </c>
      <c r="C118" s="112" t="s">
        <v>60</v>
      </c>
      <c r="D118" s="112" t="s">
        <v>433</v>
      </c>
    </row>
    <row r="119" spans="1:4" ht="12.75">
      <c r="A119">
        <f t="shared" si="1"/>
        <v>119</v>
      </c>
      <c r="B119" s="113">
        <v>5236</v>
      </c>
      <c r="C119" s="112" t="s">
        <v>265</v>
      </c>
      <c r="D119" s="112" t="s">
        <v>402</v>
      </c>
    </row>
    <row r="120" spans="1:4" ht="12.75">
      <c r="A120">
        <f t="shared" si="1"/>
        <v>120</v>
      </c>
      <c r="B120" s="71">
        <v>5255</v>
      </c>
      <c r="C120" s="5" t="s">
        <v>142</v>
      </c>
      <c r="D120" s="5" t="s">
        <v>145</v>
      </c>
    </row>
    <row r="121" spans="1:4" ht="12.75">
      <c r="A121">
        <f t="shared" si="1"/>
        <v>121</v>
      </c>
      <c r="B121" s="71">
        <v>5302</v>
      </c>
      <c r="C121" s="71" t="s">
        <v>81</v>
      </c>
      <c r="D121" s="71" t="s">
        <v>76</v>
      </c>
    </row>
    <row r="122" spans="1:4" ht="12.75">
      <c r="A122">
        <f t="shared" si="1"/>
        <v>122</v>
      </c>
      <c r="B122" s="71">
        <v>5325</v>
      </c>
      <c r="C122" s="71" t="s">
        <v>293</v>
      </c>
      <c r="D122" s="71" t="s">
        <v>297</v>
      </c>
    </row>
    <row r="123" spans="1:4" ht="12.75">
      <c r="A123">
        <f t="shared" si="1"/>
        <v>123</v>
      </c>
      <c r="B123" s="71">
        <v>5334</v>
      </c>
      <c r="C123" s="71" t="s">
        <v>382</v>
      </c>
      <c r="D123" s="71" t="s">
        <v>77</v>
      </c>
    </row>
    <row r="124" spans="1:4" ht="12.75">
      <c r="A124">
        <f t="shared" si="1"/>
        <v>124</v>
      </c>
      <c r="B124" s="71">
        <v>5380</v>
      </c>
      <c r="C124" s="71" t="s">
        <v>98</v>
      </c>
      <c r="D124" s="71" t="s">
        <v>101</v>
      </c>
    </row>
    <row r="125" spans="1:4" ht="12.75">
      <c r="A125">
        <f t="shared" si="1"/>
        <v>125</v>
      </c>
      <c r="B125" s="71">
        <v>5381</v>
      </c>
      <c r="C125" s="71" t="s">
        <v>236</v>
      </c>
      <c r="D125" s="71" t="s">
        <v>239</v>
      </c>
    </row>
    <row r="126" spans="1:4" ht="12.75">
      <c r="A126">
        <f t="shared" si="1"/>
        <v>126</v>
      </c>
      <c r="B126" s="71">
        <v>5404</v>
      </c>
      <c r="C126" s="71" t="s">
        <v>196</v>
      </c>
      <c r="D126" s="71" t="s">
        <v>199</v>
      </c>
    </row>
    <row r="127" spans="1:4" ht="12.75">
      <c r="A127">
        <f t="shared" si="1"/>
        <v>127</v>
      </c>
      <c r="B127" s="71">
        <v>5465</v>
      </c>
      <c r="C127" s="71" t="s">
        <v>205</v>
      </c>
      <c r="D127" s="71" t="s">
        <v>208</v>
      </c>
    </row>
    <row r="128" spans="1:4" ht="12.75">
      <c r="A128">
        <f t="shared" si="1"/>
        <v>128</v>
      </c>
      <c r="B128" s="71">
        <v>5514</v>
      </c>
      <c r="C128" s="71" t="s">
        <v>148</v>
      </c>
      <c r="D128" s="71" t="s">
        <v>150</v>
      </c>
    </row>
    <row r="129" spans="1:4" ht="12.75">
      <c r="A129">
        <f t="shared" si="1"/>
        <v>129</v>
      </c>
      <c r="B129" s="71">
        <v>5573</v>
      </c>
      <c r="C129" s="71" t="s">
        <v>224</v>
      </c>
      <c r="D129" s="71" t="s">
        <v>226</v>
      </c>
    </row>
    <row r="130" spans="1:4" ht="12.75">
      <c r="A130">
        <f t="shared" si="1"/>
        <v>130</v>
      </c>
      <c r="B130" s="71">
        <v>5578</v>
      </c>
      <c r="C130" s="71" t="s">
        <v>81</v>
      </c>
      <c r="D130" s="71" t="s">
        <v>82</v>
      </c>
    </row>
    <row r="131" spans="1:4" ht="12.75">
      <c r="A131">
        <f aca="true" t="shared" si="2" ref="A131:A194">1+A130</f>
        <v>131</v>
      </c>
      <c r="B131" s="71">
        <v>5609</v>
      </c>
      <c r="C131" s="71" t="s">
        <v>189</v>
      </c>
      <c r="D131" s="71" t="s">
        <v>192</v>
      </c>
    </row>
    <row r="132" spans="1:4" ht="12.75">
      <c r="A132">
        <f t="shared" si="2"/>
        <v>132</v>
      </c>
      <c r="B132" s="71">
        <v>5612</v>
      </c>
      <c r="C132" s="71" t="s">
        <v>385</v>
      </c>
      <c r="D132" s="71" t="s">
        <v>240</v>
      </c>
    </row>
    <row r="133" spans="1:4" ht="12.75">
      <c r="A133">
        <f t="shared" si="2"/>
        <v>133</v>
      </c>
      <c r="B133" s="71">
        <v>5619</v>
      </c>
      <c r="C133" s="71" t="s">
        <v>214</v>
      </c>
      <c r="D133" s="71" t="s">
        <v>218</v>
      </c>
    </row>
    <row r="134" spans="1:4" ht="12.75">
      <c r="A134">
        <f t="shared" si="2"/>
        <v>134</v>
      </c>
      <c r="B134" s="71">
        <v>5672</v>
      </c>
      <c r="C134" s="71" t="s">
        <v>129</v>
      </c>
      <c r="D134" s="71" t="s">
        <v>146</v>
      </c>
    </row>
    <row r="135" spans="1:4" ht="12.75">
      <c r="A135">
        <f t="shared" si="2"/>
        <v>135</v>
      </c>
      <c r="B135" s="71">
        <v>5679</v>
      </c>
      <c r="C135" s="71" t="s">
        <v>63</v>
      </c>
      <c r="D135" s="71" t="s">
        <v>66</v>
      </c>
    </row>
    <row r="136" spans="1:4" ht="12.75">
      <c r="A136">
        <f t="shared" si="2"/>
        <v>136</v>
      </c>
      <c r="B136" s="71">
        <v>5704</v>
      </c>
      <c r="C136" s="71" t="s">
        <v>327</v>
      </c>
      <c r="D136" s="71" t="s">
        <v>329</v>
      </c>
    </row>
    <row r="137" spans="1:4" ht="12.75">
      <c r="A137">
        <f t="shared" si="2"/>
        <v>137</v>
      </c>
      <c r="B137" s="71">
        <v>5753</v>
      </c>
      <c r="C137" s="71" t="s">
        <v>319</v>
      </c>
      <c r="D137" s="71" t="s">
        <v>324</v>
      </c>
    </row>
    <row r="138" spans="1:4" ht="12.75">
      <c r="A138">
        <f t="shared" si="2"/>
        <v>138</v>
      </c>
      <c r="B138" s="71">
        <v>5815</v>
      </c>
      <c r="C138" s="71" t="s">
        <v>241</v>
      </c>
      <c r="D138" s="71" t="s">
        <v>244</v>
      </c>
    </row>
    <row r="139" spans="1:4" ht="12.75">
      <c r="A139">
        <f t="shared" si="2"/>
        <v>139</v>
      </c>
      <c r="B139" s="71">
        <v>5838</v>
      </c>
      <c r="C139" s="71" t="s">
        <v>327</v>
      </c>
      <c r="D139" s="71" t="s">
        <v>330</v>
      </c>
    </row>
    <row r="140" spans="1:4" ht="12.75">
      <c r="A140">
        <f t="shared" si="2"/>
        <v>140</v>
      </c>
      <c r="B140" s="71">
        <v>5891</v>
      </c>
      <c r="C140" s="71" t="s">
        <v>75</v>
      </c>
      <c r="D140" s="71" t="s">
        <v>78</v>
      </c>
    </row>
    <row r="141" spans="1:4" ht="12.75">
      <c r="A141">
        <f t="shared" si="2"/>
        <v>141</v>
      </c>
      <c r="B141" s="71">
        <v>5895</v>
      </c>
      <c r="C141" s="71" t="s">
        <v>120</v>
      </c>
      <c r="D141" s="71" t="s">
        <v>122</v>
      </c>
    </row>
    <row r="142" spans="1:4" ht="12.75">
      <c r="A142">
        <f t="shared" si="2"/>
        <v>142</v>
      </c>
      <c r="B142" s="71">
        <v>5912</v>
      </c>
      <c r="C142" s="71" t="s">
        <v>125</v>
      </c>
      <c r="D142" s="71" t="s">
        <v>128</v>
      </c>
    </row>
    <row r="143" spans="1:4" ht="12.75">
      <c r="A143">
        <f t="shared" si="2"/>
        <v>143</v>
      </c>
      <c r="B143" s="71">
        <v>5955</v>
      </c>
      <c r="C143" s="71" t="s">
        <v>293</v>
      </c>
      <c r="D143" s="71" t="s">
        <v>298</v>
      </c>
    </row>
    <row r="144" spans="1:4" ht="12.75">
      <c r="A144">
        <f t="shared" si="2"/>
        <v>144</v>
      </c>
      <c r="B144" s="71">
        <v>5977</v>
      </c>
      <c r="C144" s="71" t="s">
        <v>332</v>
      </c>
      <c r="D144" s="71" t="s">
        <v>336</v>
      </c>
    </row>
    <row r="145" spans="1:4" ht="12.75">
      <c r="A145">
        <f t="shared" si="2"/>
        <v>145</v>
      </c>
      <c r="B145" s="71">
        <v>6033</v>
      </c>
      <c r="C145" s="71" t="s">
        <v>284</v>
      </c>
      <c r="D145" s="71" t="s">
        <v>287</v>
      </c>
    </row>
    <row r="146" spans="1:4" ht="12.75">
      <c r="A146">
        <f t="shared" si="2"/>
        <v>146</v>
      </c>
      <c r="B146" s="71">
        <v>6064</v>
      </c>
      <c r="C146" s="71" t="s">
        <v>205</v>
      </c>
      <c r="D146" s="71" t="s">
        <v>209</v>
      </c>
    </row>
    <row r="147" spans="1:4" ht="12.75">
      <c r="A147">
        <f t="shared" si="2"/>
        <v>147</v>
      </c>
      <c r="B147" s="71">
        <v>6074</v>
      </c>
      <c r="C147" s="71" t="s">
        <v>332</v>
      </c>
      <c r="D147" s="71" t="s">
        <v>337</v>
      </c>
    </row>
    <row r="148" spans="1:4" ht="12.75">
      <c r="A148">
        <f t="shared" si="2"/>
        <v>148</v>
      </c>
      <c r="B148" s="71">
        <v>6100</v>
      </c>
      <c r="C148" s="71" t="s">
        <v>111</v>
      </c>
      <c r="D148" s="71" t="s">
        <v>114</v>
      </c>
    </row>
    <row r="149" spans="1:4" ht="12.75">
      <c r="A149">
        <f t="shared" si="2"/>
        <v>149</v>
      </c>
      <c r="B149" s="71">
        <v>6157</v>
      </c>
      <c r="C149" s="71" t="s">
        <v>98</v>
      </c>
      <c r="D149" s="71" t="s">
        <v>388</v>
      </c>
    </row>
    <row r="150" spans="1:4" ht="12.75">
      <c r="A150">
        <f t="shared" si="2"/>
        <v>150</v>
      </c>
      <c r="B150" s="71">
        <v>6158</v>
      </c>
      <c r="C150" s="71" t="s">
        <v>92</v>
      </c>
      <c r="D150" s="71" t="s">
        <v>115</v>
      </c>
    </row>
    <row r="151" spans="1:4" ht="12.75">
      <c r="A151">
        <f t="shared" si="2"/>
        <v>151</v>
      </c>
      <c r="B151" s="71">
        <v>6159</v>
      </c>
      <c r="C151" s="71" t="s">
        <v>256</v>
      </c>
      <c r="D151" s="71" t="s">
        <v>257</v>
      </c>
    </row>
    <row r="152" spans="1:4" ht="12.75">
      <c r="A152">
        <f t="shared" si="2"/>
        <v>152</v>
      </c>
      <c r="B152" s="71">
        <v>6192</v>
      </c>
      <c r="C152" s="71" t="s">
        <v>232</v>
      </c>
      <c r="D152" s="71" t="s">
        <v>234</v>
      </c>
    </row>
    <row r="153" spans="1:4" ht="12.75">
      <c r="A153">
        <f t="shared" si="2"/>
        <v>153</v>
      </c>
      <c r="B153" s="71">
        <v>6195</v>
      </c>
      <c r="C153" s="71" t="s">
        <v>386</v>
      </c>
      <c r="D153" s="71" t="s">
        <v>185</v>
      </c>
    </row>
    <row r="154" spans="1:4" ht="12.75">
      <c r="A154">
        <f t="shared" si="2"/>
        <v>154</v>
      </c>
      <c r="B154" s="71">
        <v>6231</v>
      </c>
      <c r="C154" s="71" t="s">
        <v>169</v>
      </c>
      <c r="D154" s="71" t="s">
        <v>171</v>
      </c>
    </row>
    <row r="155" spans="1:4" ht="12.75">
      <c r="A155">
        <f t="shared" si="2"/>
        <v>155</v>
      </c>
      <c r="B155" s="71">
        <v>6241</v>
      </c>
      <c r="C155" s="71" t="s">
        <v>148</v>
      </c>
      <c r="D155" s="71" t="s">
        <v>151</v>
      </c>
    </row>
    <row r="156" spans="1:4" ht="12.75">
      <c r="A156">
        <f t="shared" si="2"/>
        <v>156</v>
      </c>
      <c r="B156" s="71">
        <v>6251</v>
      </c>
      <c r="C156" s="5" t="s">
        <v>246</v>
      </c>
      <c r="D156" s="5" t="s">
        <v>247</v>
      </c>
    </row>
    <row r="157" spans="1:4" ht="12.75">
      <c r="A157">
        <f t="shared" si="2"/>
        <v>157</v>
      </c>
      <c r="B157" s="71">
        <v>6313</v>
      </c>
      <c r="C157" s="71" t="s">
        <v>196</v>
      </c>
      <c r="D157" s="71" t="s">
        <v>200</v>
      </c>
    </row>
    <row r="158" spans="1:4" ht="12.75">
      <c r="A158">
        <f t="shared" si="2"/>
        <v>158</v>
      </c>
      <c r="B158" s="71">
        <v>6315</v>
      </c>
      <c r="C158" s="71" t="s">
        <v>214</v>
      </c>
      <c r="D158" s="71" t="s">
        <v>219</v>
      </c>
    </row>
    <row r="159" spans="1:4" ht="12.75">
      <c r="A159">
        <f t="shared" si="2"/>
        <v>159</v>
      </c>
      <c r="B159" s="71">
        <v>6461</v>
      </c>
      <c r="C159" s="71" t="s">
        <v>252</v>
      </c>
      <c r="D159" s="71" t="s">
        <v>254</v>
      </c>
    </row>
    <row r="160" spans="1:4" ht="12.75">
      <c r="A160">
        <f t="shared" si="2"/>
        <v>160</v>
      </c>
      <c r="B160" s="113">
        <v>6472</v>
      </c>
      <c r="C160" s="113" t="s">
        <v>98</v>
      </c>
      <c r="D160" s="113" t="s">
        <v>403</v>
      </c>
    </row>
    <row r="161" spans="1:4" ht="12.75">
      <c r="A161">
        <f t="shared" si="2"/>
        <v>161</v>
      </c>
      <c r="B161" s="71">
        <v>6478</v>
      </c>
      <c r="C161" s="71" t="s">
        <v>301</v>
      </c>
      <c r="D161" s="71" t="s">
        <v>303</v>
      </c>
    </row>
    <row r="162" spans="1:4" ht="12.75">
      <c r="A162">
        <f t="shared" si="2"/>
        <v>162</v>
      </c>
      <c r="B162" s="71">
        <v>6493</v>
      </c>
      <c r="C162" s="71" t="s">
        <v>189</v>
      </c>
      <c r="D162" s="71" t="s">
        <v>193</v>
      </c>
    </row>
    <row r="163" spans="1:4" ht="12.75">
      <c r="A163">
        <f t="shared" si="2"/>
        <v>163</v>
      </c>
      <c r="B163" s="71">
        <v>6551</v>
      </c>
      <c r="C163" s="71" t="s">
        <v>75</v>
      </c>
      <c r="D163" s="71" t="s">
        <v>79</v>
      </c>
    </row>
    <row r="164" spans="1:4" ht="12.75">
      <c r="A164">
        <f t="shared" si="2"/>
        <v>164</v>
      </c>
      <c r="B164" s="71">
        <v>6622</v>
      </c>
      <c r="C164" s="71" t="s">
        <v>169</v>
      </c>
      <c r="D164" s="71" t="s">
        <v>172</v>
      </c>
    </row>
    <row r="165" spans="1:4" ht="12.75">
      <c r="A165">
        <f t="shared" si="2"/>
        <v>165</v>
      </c>
      <c r="B165" s="113">
        <v>6637</v>
      </c>
      <c r="C165" s="113" t="s">
        <v>169</v>
      </c>
      <c r="D165" s="113" t="s">
        <v>413</v>
      </c>
    </row>
    <row r="166" spans="1:4" ht="12.75">
      <c r="A166">
        <f t="shared" si="2"/>
        <v>166</v>
      </c>
      <c r="B166" s="71">
        <v>6697</v>
      </c>
      <c r="C166" s="71" t="s">
        <v>92</v>
      </c>
      <c r="D166" s="71" t="s">
        <v>96</v>
      </c>
    </row>
    <row r="167" spans="1:4" ht="12.75">
      <c r="A167">
        <f t="shared" si="2"/>
        <v>167</v>
      </c>
      <c r="B167" s="71">
        <v>6725</v>
      </c>
      <c r="C167" s="71" t="s">
        <v>86</v>
      </c>
      <c r="D167" s="71" t="s">
        <v>89</v>
      </c>
    </row>
    <row r="168" spans="1:4" ht="12.75">
      <c r="A168">
        <f t="shared" si="2"/>
        <v>168</v>
      </c>
      <c r="B168" s="71">
        <v>6736</v>
      </c>
      <c r="C168" s="71" t="s">
        <v>142</v>
      </c>
      <c r="D168" s="71" t="s">
        <v>147</v>
      </c>
    </row>
    <row r="169" spans="1:4" ht="12.75">
      <c r="A169">
        <f t="shared" si="2"/>
        <v>169</v>
      </c>
      <c r="B169" s="71">
        <v>6793</v>
      </c>
      <c r="C169" s="71" t="s">
        <v>387</v>
      </c>
      <c r="D169" s="71" t="s">
        <v>400</v>
      </c>
    </row>
    <row r="170" spans="1:4" ht="12.75">
      <c r="A170">
        <f t="shared" si="2"/>
        <v>170</v>
      </c>
      <c r="B170" s="71">
        <v>6815</v>
      </c>
      <c r="C170" s="71" t="s">
        <v>63</v>
      </c>
      <c r="D170" s="71" t="s">
        <v>67</v>
      </c>
    </row>
    <row r="171" spans="1:4" ht="12.75">
      <c r="A171">
        <f t="shared" si="2"/>
        <v>171</v>
      </c>
      <c r="B171" s="71">
        <v>6832</v>
      </c>
      <c r="C171" s="71" t="s">
        <v>158</v>
      </c>
      <c r="D171" s="71" t="s">
        <v>160</v>
      </c>
    </row>
    <row r="172" spans="1:4" ht="12.75">
      <c r="A172">
        <f t="shared" si="2"/>
        <v>172</v>
      </c>
      <c r="B172" s="71">
        <v>6841</v>
      </c>
      <c r="C172" s="71" t="s">
        <v>386</v>
      </c>
      <c r="D172" s="71" t="s">
        <v>186</v>
      </c>
    </row>
    <row r="173" spans="1:4" ht="12.75">
      <c r="A173">
        <f t="shared" si="2"/>
        <v>173</v>
      </c>
      <c r="B173" s="113">
        <v>6895</v>
      </c>
      <c r="C173" s="113" t="s">
        <v>92</v>
      </c>
      <c r="D173" s="113" t="s">
        <v>447</v>
      </c>
    </row>
    <row r="174" spans="1:4" ht="12.75">
      <c r="A174">
        <f t="shared" si="2"/>
        <v>174</v>
      </c>
      <c r="B174" s="71">
        <v>6912</v>
      </c>
      <c r="C174" s="71" t="s">
        <v>48</v>
      </c>
      <c r="D174" s="71" t="s">
        <v>50</v>
      </c>
    </row>
    <row r="175" spans="1:5" ht="12.75">
      <c r="A175">
        <f t="shared" si="2"/>
        <v>175</v>
      </c>
      <c r="B175" s="105">
        <v>6973</v>
      </c>
      <c r="C175" s="105" t="s">
        <v>274</v>
      </c>
      <c r="D175" s="105" t="s">
        <v>278</v>
      </c>
      <c r="E175" s="105" t="s">
        <v>396</v>
      </c>
    </row>
    <row r="176" spans="1:4" ht="12.75">
      <c r="A176">
        <f t="shared" si="2"/>
        <v>176</v>
      </c>
      <c r="B176" s="71">
        <v>7011</v>
      </c>
      <c r="C176" s="71" t="s">
        <v>154</v>
      </c>
      <c r="D176" s="71" t="s">
        <v>157</v>
      </c>
    </row>
    <row r="177" spans="1:4" ht="12.75">
      <c r="A177">
        <f t="shared" si="2"/>
        <v>177</v>
      </c>
      <c r="B177" s="71">
        <v>7021</v>
      </c>
      <c r="C177" s="73" t="s">
        <v>270</v>
      </c>
      <c r="D177" s="71" t="s">
        <v>272</v>
      </c>
    </row>
    <row r="178" spans="1:4" ht="12.75">
      <c r="A178">
        <f t="shared" si="2"/>
        <v>178</v>
      </c>
      <c r="B178" s="71">
        <v>7050</v>
      </c>
      <c r="C178" s="71" t="s">
        <v>265</v>
      </c>
      <c r="D178" s="71" t="s">
        <v>268</v>
      </c>
    </row>
    <row r="179" spans="1:4" ht="12.75">
      <c r="A179">
        <f t="shared" si="2"/>
        <v>179</v>
      </c>
      <c r="B179" s="71">
        <v>7054</v>
      </c>
      <c r="C179" s="71" t="s">
        <v>265</v>
      </c>
      <c r="D179" s="71" t="s">
        <v>269</v>
      </c>
    </row>
    <row r="180" spans="1:4" ht="12.75">
      <c r="A180">
        <f t="shared" si="2"/>
        <v>180</v>
      </c>
      <c r="B180" s="71">
        <v>7066</v>
      </c>
      <c r="C180" s="71" t="s">
        <v>327</v>
      </c>
      <c r="D180" s="71" t="s">
        <v>311</v>
      </c>
    </row>
    <row r="181" spans="1:4" ht="12.75">
      <c r="A181">
        <f t="shared" si="2"/>
        <v>181</v>
      </c>
      <c r="B181" s="71">
        <v>7086</v>
      </c>
      <c r="C181" s="71" t="s">
        <v>104</v>
      </c>
      <c r="D181" s="71" t="s">
        <v>107</v>
      </c>
    </row>
    <row r="182" spans="1:4" ht="12.75">
      <c r="A182">
        <f t="shared" si="2"/>
        <v>182</v>
      </c>
      <c r="B182" s="71">
        <v>7172</v>
      </c>
      <c r="C182" s="71" t="s">
        <v>174</v>
      </c>
      <c r="D182" s="71" t="s">
        <v>177</v>
      </c>
    </row>
    <row r="183" spans="1:4" ht="12.75">
      <c r="A183">
        <f t="shared" si="2"/>
        <v>183</v>
      </c>
      <c r="B183" s="71">
        <v>7187</v>
      </c>
      <c r="C183" s="71" t="s">
        <v>214</v>
      </c>
      <c r="D183" s="71" t="s">
        <v>229</v>
      </c>
    </row>
    <row r="184" spans="1:4" ht="12.75">
      <c r="A184">
        <f t="shared" si="2"/>
        <v>184</v>
      </c>
      <c r="B184" s="71">
        <v>7196</v>
      </c>
      <c r="C184" s="71" t="s">
        <v>174</v>
      </c>
      <c r="D184" s="71" t="s">
        <v>178</v>
      </c>
    </row>
    <row r="185" spans="1:4" ht="12.75">
      <c r="A185">
        <f t="shared" si="2"/>
        <v>185</v>
      </c>
      <c r="B185" s="71">
        <v>7211</v>
      </c>
      <c r="C185" s="71" t="s">
        <v>289</v>
      </c>
      <c r="D185" s="71" t="s">
        <v>291</v>
      </c>
    </row>
    <row r="186" spans="1:4" ht="12.75">
      <c r="A186">
        <f t="shared" si="2"/>
        <v>186</v>
      </c>
      <c r="B186" s="71">
        <v>7230</v>
      </c>
      <c r="C186" s="71" t="s">
        <v>98</v>
      </c>
      <c r="D186" s="71" t="s">
        <v>102</v>
      </c>
    </row>
    <row r="187" spans="1:4" ht="12.75">
      <c r="A187">
        <f t="shared" si="2"/>
        <v>187</v>
      </c>
      <c r="B187" s="71">
        <v>7231</v>
      </c>
      <c r="C187" s="71" t="s">
        <v>383</v>
      </c>
      <c r="D187" s="71" t="s">
        <v>135</v>
      </c>
    </row>
    <row r="188" spans="1:4" ht="12.75">
      <c r="A188">
        <f t="shared" si="2"/>
        <v>188</v>
      </c>
      <c r="B188" s="113">
        <v>7245</v>
      </c>
      <c r="C188" s="113" t="s">
        <v>92</v>
      </c>
      <c r="D188" s="113" t="s">
        <v>417</v>
      </c>
    </row>
    <row r="189" spans="1:4" ht="12.75">
      <c r="A189">
        <f t="shared" si="2"/>
        <v>189</v>
      </c>
      <c r="B189" s="71">
        <v>7296</v>
      </c>
      <c r="C189" s="71" t="s">
        <v>111</v>
      </c>
      <c r="D189" s="71" t="s">
        <v>116</v>
      </c>
    </row>
    <row r="190" spans="1:4" ht="12.75">
      <c r="A190">
        <f t="shared" si="2"/>
        <v>190</v>
      </c>
      <c r="B190" s="71">
        <v>7315</v>
      </c>
      <c r="C190" s="71" t="s">
        <v>48</v>
      </c>
      <c r="D190" s="71" t="s">
        <v>52</v>
      </c>
    </row>
    <row r="191" spans="1:4" ht="12.75">
      <c r="A191">
        <f t="shared" si="2"/>
        <v>191</v>
      </c>
      <c r="B191" s="71">
        <v>7363</v>
      </c>
      <c r="C191" s="71" t="s">
        <v>174</v>
      </c>
      <c r="D191" s="71" t="s">
        <v>187</v>
      </c>
    </row>
    <row r="192" spans="1:4" ht="12.75">
      <c r="A192">
        <f t="shared" si="2"/>
        <v>192</v>
      </c>
      <c r="B192" s="71">
        <v>7371</v>
      </c>
      <c r="C192" s="71" t="s">
        <v>279</v>
      </c>
      <c r="D192" s="71" t="s">
        <v>280</v>
      </c>
    </row>
    <row r="193" spans="1:4" ht="12.75">
      <c r="A193">
        <f t="shared" si="2"/>
        <v>193</v>
      </c>
      <c r="B193" s="71">
        <v>7389</v>
      </c>
      <c r="C193" s="71" t="s">
        <v>60</v>
      </c>
      <c r="D193" s="71" t="s">
        <v>61</v>
      </c>
    </row>
    <row r="194" spans="1:4" ht="12.75">
      <c r="A194">
        <f t="shared" si="2"/>
        <v>194</v>
      </c>
      <c r="B194" s="71">
        <v>7393</v>
      </c>
      <c r="C194" s="71" t="s">
        <v>284</v>
      </c>
      <c r="D194" s="71" t="s">
        <v>288</v>
      </c>
    </row>
    <row r="195" spans="1:4" ht="12.75">
      <c r="A195">
        <f aca="true" t="shared" si="3" ref="A195:A258">1+A194</f>
        <v>195</v>
      </c>
      <c r="B195" s="71">
        <v>7408</v>
      </c>
      <c r="C195" s="71" t="s">
        <v>174</v>
      </c>
      <c r="D195" s="71" t="s">
        <v>179</v>
      </c>
    </row>
    <row r="196" spans="1:4" ht="12.75">
      <c r="A196">
        <f t="shared" si="3"/>
        <v>196</v>
      </c>
      <c r="B196" s="113">
        <v>7413</v>
      </c>
      <c r="C196" s="113" t="s">
        <v>301</v>
      </c>
      <c r="D196" s="113" t="s">
        <v>407</v>
      </c>
    </row>
    <row r="197" spans="1:4" ht="12.75">
      <c r="A197">
        <f t="shared" si="3"/>
        <v>197</v>
      </c>
      <c r="B197" s="5">
        <v>7415</v>
      </c>
      <c r="C197" s="5" t="s">
        <v>228</v>
      </c>
      <c r="D197" s="5" t="s">
        <v>230</v>
      </c>
    </row>
    <row r="198" spans="1:4" ht="12.75">
      <c r="A198">
        <f t="shared" si="3"/>
        <v>198</v>
      </c>
      <c r="B198" s="71">
        <v>7439</v>
      </c>
      <c r="C198" s="71" t="s">
        <v>387</v>
      </c>
      <c r="D198" s="71" t="s">
        <v>188</v>
      </c>
    </row>
    <row r="199" spans="1:4" ht="12.75">
      <c r="A199">
        <f t="shared" si="3"/>
        <v>199</v>
      </c>
      <c r="B199" s="71">
        <v>7465</v>
      </c>
      <c r="C199" s="71" t="s">
        <v>221</v>
      </c>
      <c r="D199" s="71" t="s">
        <v>223</v>
      </c>
    </row>
    <row r="200" spans="1:4" ht="12.75">
      <c r="A200">
        <f t="shared" si="3"/>
        <v>200</v>
      </c>
      <c r="B200" s="71">
        <v>7498</v>
      </c>
      <c r="C200" s="71" t="s">
        <v>63</v>
      </c>
      <c r="D200" s="71" t="s">
        <v>68</v>
      </c>
    </row>
    <row r="201" spans="1:4" ht="12.75">
      <c r="A201">
        <f t="shared" si="3"/>
        <v>201</v>
      </c>
      <c r="B201" s="71">
        <v>7511</v>
      </c>
      <c r="C201" s="71" t="s">
        <v>314</v>
      </c>
      <c r="D201" s="71" t="s">
        <v>315</v>
      </c>
    </row>
    <row r="202" spans="1:4" ht="12.75">
      <c r="A202">
        <f t="shared" si="3"/>
        <v>202</v>
      </c>
      <c r="B202" s="71">
        <v>7526</v>
      </c>
      <c r="C202" s="71" t="s">
        <v>211</v>
      </c>
      <c r="D202" s="71" t="s">
        <v>201</v>
      </c>
    </row>
    <row r="203" spans="1:4" ht="12.75">
      <c r="A203">
        <f t="shared" si="3"/>
        <v>203</v>
      </c>
      <c r="B203" s="71">
        <v>7550</v>
      </c>
      <c r="C203" s="71" t="s">
        <v>163</v>
      </c>
      <c r="D203" s="71" t="s">
        <v>397</v>
      </c>
    </row>
    <row r="204" spans="1:4" ht="12.75">
      <c r="A204">
        <f t="shared" si="3"/>
        <v>204</v>
      </c>
      <c r="B204" s="71">
        <v>7552</v>
      </c>
      <c r="C204" s="71" t="s">
        <v>327</v>
      </c>
      <c r="D204" s="71" t="s">
        <v>331</v>
      </c>
    </row>
    <row r="205" spans="1:4" ht="12.75">
      <c r="A205">
        <f t="shared" si="3"/>
        <v>205</v>
      </c>
      <c r="B205" s="71">
        <v>7564</v>
      </c>
      <c r="C205" s="71" t="s">
        <v>111</v>
      </c>
      <c r="D205" s="71" t="s">
        <v>117</v>
      </c>
    </row>
    <row r="206" spans="1:4" ht="12.75">
      <c r="A206">
        <f t="shared" si="3"/>
        <v>206</v>
      </c>
      <c r="B206" s="71">
        <v>7605</v>
      </c>
      <c r="C206" s="71" t="s">
        <v>48</v>
      </c>
      <c r="D206" s="71" t="s">
        <v>53</v>
      </c>
    </row>
    <row r="207" spans="1:4" ht="12.75">
      <c r="A207">
        <f t="shared" si="3"/>
        <v>207</v>
      </c>
      <c r="B207" s="71">
        <v>7607</v>
      </c>
      <c r="C207" s="71" t="s">
        <v>120</v>
      </c>
      <c r="D207" s="71" t="s">
        <v>118</v>
      </c>
    </row>
    <row r="208" spans="1:4" ht="12.75">
      <c r="A208">
        <f t="shared" si="3"/>
        <v>208</v>
      </c>
      <c r="B208" s="71">
        <v>7669</v>
      </c>
      <c r="C208" s="71" t="s">
        <v>55</v>
      </c>
      <c r="D208" s="71" t="s">
        <v>58</v>
      </c>
    </row>
    <row r="209" spans="1:4" ht="12.75">
      <c r="A209">
        <f t="shared" si="3"/>
        <v>209</v>
      </c>
      <c r="B209" s="71">
        <v>7671</v>
      </c>
      <c r="C209" s="71" t="s">
        <v>228</v>
      </c>
      <c r="D209" s="71" t="s">
        <v>220</v>
      </c>
    </row>
    <row r="210" spans="1:4" ht="12.75">
      <c r="A210">
        <f t="shared" si="3"/>
        <v>210</v>
      </c>
      <c r="B210" s="71">
        <v>7691</v>
      </c>
      <c r="C210" s="71" t="s">
        <v>246</v>
      </c>
      <c r="D210" s="71" t="s">
        <v>248</v>
      </c>
    </row>
    <row r="211" spans="1:4" ht="12.75">
      <c r="A211">
        <f t="shared" si="3"/>
        <v>211</v>
      </c>
      <c r="B211" s="71">
        <v>7702</v>
      </c>
      <c r="C211" s="71" t="s">
        <v>86</v>
      </c>
      <c r="D211" s="71" t="s">
        <v>90</v>
      </c>
    </row>
    <row r="212" spans="1:4" ht="12.75">
      <c r="A212">
        <f t="shared" si="3"/>
        <v>212</v>
      </c>
      <c r="B212" s="71">
        <v>7764</v>
      </c>
      <c r="C212" s="71" t="s">
        <v>279</v>
      </c>
      <c r="D212" s="71" t="s">
        <v>281</v>
      </c>
    </row>
    <row r="213" spans="1:4" ht="12.75">
      <c r="A213">
        <f t="shared" si="3"/>
        <v>213</v>
      </c>
      <c r="B213" s="113">
        <v>7798</v>
      </c>
      <c r="C213" s="113" t="s">
        <v>260</v>
      </c>
      <c r="D213" s="113" t="s">
        <v>440</v>
      </c>
    </row>
    <row r="214" spans="1:4" ht="12.75">
      <c r="A214">
        <f t="shared" si="3"/>
        <v>214</v>
      </c>
      <c r="B214" s="71">
        <v>7861</v>
      </c>
      <c r="C214" s="71" t="s">
        <v>163</v>
      </c>
      <c r="D214" s="71" t="s">
        <v>168</v>
      </c>
    </row>
    <row r="215" spans="1:4" ht="12.75">
      <c r="A215">
        <f t="shared" si="3"/>
        <v>215</v>
      </c>
      <c r="B215" s="71">
        <v>7885</v>
      </c>
      <c r="C215" s="71" t="s">
        <v>246</v>
      </c>
      <c r="D215" s="71" t="s">
        <v>249</v>
      </c>
    </row>
    <row r="216" spans="1:4" ht="12.75">
      <c r="A216">
        <f t="shared" si="3"/>
        <v>216</v>
      </c>
      <c r="B216" s="71">
        <v>7903</v>
      </c>
      <c r="C216" s="71" t="s">
        <v>314</v>
      </c>
      <c r="D216" s="71" t="s">
        <v>316</v>
      </c>
    </row>
    <row r="217" spans="1:4" ht="12.75">
      <c r="A217">
        <f t="shared" si="3"/>
        <v>217</v>
      </c>
      <c r="B217" s="71">
        <v>7905</v>
      </c>
      <c r="C217" s="71" t="s">
        <v>169</v>
      </c>
      <c r="D217" s="71" t="s">
        <v>173</v>
      </c>
    </row>
    <row r="218" spans="1:4" ht="12.75">
      <c r="A218">
        <f t="shared" si="3"/>
        <v>218</v>
      </c>
      <c r="B218" s="71">
        <v>7908</v>
      </c>
      <c r="C218" s="71" t="s">
        <v>137</v>
      </c>
      <c r="D218" s="71" t="s">
        <v>139</v>
      </c>
    </row>
    <row r="219" spans="1:4" ht="12.75">
      <c r="A219">
        <f t="shared" si="3"/>
        <v>219</v>
      </c>
      <c r="B219" s="88">
        <v>7973</v>
      </c>
      <c r="C219" s="71" t="s">
        <v>256</v>
      </c>
      <c r="D219" s="71" t="s">
        <v>258</v>
      </c>
    </row>
    <row r="220" spans="1:4" ht="12.75">
      <c r="A220">
        <f t="shared" si="3"/>
        <v>220</v>
      </c>
      <c r="B220" s="88">
        <v>8035</v>
      </c>
      <c r="C220" s="71" t="s">
        <v>48</v>
      </c>
      <c r="D220" s="71" t="s">
        <v>54</v>
      </c>
    </row>
    <row r="221" spans="1:4" ht="12.75">
      <c r="A221">
        <f t="shared" si="3"/>
        <v>221</v>
      </c>
      <c r="B221" s="88">
        <v>8039</v>
      </c>
      <c r="C221" s="71" t="s">
        <v>196</v>
      </c>
      <c r="D221" s="71" t="s">
        <v>202</v>
      </c>
    </row>
    <row r="222" spans="1:4" ht="12.75">
      <c r="A222">
        <f t="shared" si="3"/>
        <v>222</v>
      </c>
      <c r="B222" s="71">
        <v>8046</v>
      </c>
      <c r="C222" s="71" t="s">
        <v>383</v>
      </c>
      <c r="D222" s="71" t="s">
        <v>140</v>
      </c>
    </row>
    <row r="223" spans="1:4" ht="12.75">
      <c r="A223">
        <f t="shared" si="3"/>
        <v>223</v>
      </c>
      <c r="B223" s="71">
        <v>8052</v>
      </c>
      <c r="C223" s="71" t="s">
        <v>384</v>
      </c>
      <c r="D223" s="71" t="s">
        <v>123</v>
      </c>
    </row>
    <row r="224" spans="1:4" ht="12.75">
      <c r="A224">
        <f t="shared" si="3"/>
        <v>224</v>
      </c>
      <c r="B224" s="113">
        <v>8079</v>
      </c>
      <c r="C224" s="113" t="s">
        <v>137</v>
      </c>
      <c r="D224" s="113" t="s">
        <v>420</v>
      </c>
    </row>
    <row r="225" spans="1:4" ht="12.75">
      <c r="A225">
        <f t="shared" si="3"/>
        <v>225</v>
      </c>
      <c r="B225" s="71">
        <v>8117</v>
      </c>
      <c r="C225" s="71" t="s">
        <v>181</v>
      </c>
      <c r="D225" s="71" t="s">
        <v>194</v>
      </c>
    </row>
    <row r="226" spans="1:4" ht="12.75">
      <c r="A226">
        <f t="shared" si="3"/>
        <v>226</v>
      </c>
      <c r="B226" s="71">
        <v>8156</v>
      </c>
      <c r="C226" s="71" t="s">
        <v>289</v>
      </c>
      <c r="D226" s="71" t="s">
        <v>292</v>
      </c>
    </row>
    <row r="227" spans="1:4" ht="12.75">
      <c r="A227">
        <f t="shared" si="3"/>
        <v>227</v>
      </c>
      <c r="B227" s="113">
        <v>8161</v>
      </c>
      <c r="C227" s="113" t="s">
        <v>63</v>
      </c>
      <c r="D227" s="113" t="s">
        <v>432</v>
      </c>
    </row>
    <row r="228" spans="1:4" ht="12.75">
      <c r="A228">
        <f t="shared" si="3"/>
        <v>228</v>
      </c>
      <c r="B228" s="71">
        <v>8176</v>
      </c>
      <c r="C228" s="71" t="s">
        <v>319</v>
      </c>
      <c r="D228" s="71" t="s">
        <v>325</v>
      </c>
    </row>
    <row r="229" spans="1:4" ht="12.75">
      <c r="A229">
        <f t="shared" si="3"/>
        <v>229</v>
      </c>
      <c r="B229" s="71">
        <v>8198</v>
      </c>
      <c r="C229" s="71" t="s">
        <v>148</v>
      </c>
      <c r="D229" s="71" t="s">
        <v>152</v>
      </c>
    </row>
    <row r="230" spans="1:4" ht="12.75">
      <c r="A230">
        <f t="shared" si="3"/>
        <v>230</v>
      </c>
      <c r="B230" s="71">
        <v>8268</v>
      </c>
      <c r="C230" s="71" t="s">
        <v>338</v>
      </c>
      <c r="D230" s="71" t="s">
        <v>341</v>
      </c>
    </row>
    <row r="231" spans="1:4" ht="12.75">
      <c r="A231">
        <f t="shared" si="3"/>
        <v>231</v>
      </c>
      <c r="B231" s="71">
        <v>8279</v>
      </c>
      <c r="C231" s="71" t="s">
        <v>338</v>
      </c>
      <c r="D231" s="71" t="s">
        <v>342</v>
      </c>
    </row>
    <row r="232" spans="1:4" ht="12.75">
      <c r="A232">
        <f t="shared" si="3"/>
        <v>232</v>
      </c>
      <c r="B232" s="88">
        <v>8377</v>
      </c>
      <c r="C232" s="71" t="s">
        <v>265</v>
      </c>
      <c r="D232" s="71" t="s">
        <v>119</v>
      </c>
    </row>
    <row r="233" spans="1:4" ht="12.75">
      <c r="A233">
        <f t="shared" si="3"/>
        <v>233</v>
      </c>
      <c r="B233" s="71">
        <v>8406</v>
      </c>
      <c r="C233" s="71" t="s">
        <v>55</v>
      </c>
      <c r="D233" s="71" t="s">
        <v>59</v>
      </c>
    </row>
    <row r="234" spans="1:4" ht="12.75">
      <c r="A234">
        <f t="shared" si="3"/>
        <v>234</v>
      </c>
      <c r="B234" s="71">
        <v>8445</v>
      </c>
      <c r="C234" s="71" t="s">
        <v>224</v>
      </c>
      <c r="D234" s="71" t="s">
        <v>227</v>
      </c>
    </row>
    <row r="235" spans="1:4" ht="12.75">
      <c r="A235">
        <f t="shared" si="3"/>
        <v>235</v>
      </c>
      <c r="B235" s="71">
        <v>8455</v>
      </c>
      <c r="C235" s="71" t="s">
        <v>252</v>
      </c>
      <c r="D235" s="71" t="s">
        <v>255</v>
      </c>
    </row>
    <row r="236" spans="1:5" ht="12.75">
      <c r="A236">
        <f t="shared" si="3"/>
        <v>236</v>
      </c>
      <c r="B236" s="105">
        <v>8466</v>
      </c>
      <c r="C236" s="105" t="s">
        <v>246</v>
      </c>
      <c r="D236" s="105" t="s">
        <v>250</v>
      </c>
      <c r="E236" s="105" t="s">
        <v>396</v>
      </c>
    </row>
    <row r="237" spans="1:4" ht="12.75">
      <c r="A237">
        <f t="shared" si="3"/>
        <v>237</v>
      </c>
      <c r="B237" s="71">
        <v>8495</v>
      </c>
      <c r="C237" s="71" t="s">
        <v>98</v>
      </c>
      <c r="D237" s="71" t="s">
        <v>103</v>
      </c>
    </row>
    <row r="238" spans="1:4" ht="12.75">
      <c r="A238">
        <f t="shared" si="3"/>
        <v>238</v>
      </c>
      <c r="B238" s="71">
        <v>8515</v>
      </c>
      <c r="C238" s="71" t="s">
        <v>158</v>
      </c>
      <c r="D238" s="71" t="s">
        <v>161</v>
      </c>
    </row>
    <row r="239" spans="1:4" ht="12.75">
      <c r="A239">
        <f t="shared" si="3"/>
        <v>239</v>
      </c>
      <c r="B239" s="71">
        <v>8531</v>
      </c>
      <c r="C239" s="71" t="s">
        <v>246</v>
      </c>
      <c r="D239" s="71" t="s">
        <v>251</v>
      </c>
    </row>
    <row r="240" spans="1:4" ht="12.75">
      <c r="A240">
        <f t="shared" si="3"/>
        <v>240</v>
      </c>
      <c r="B240" s="113">
        <v>8547</v>
      </c>
      <c r="C240" s="113" t="s">
        <v>386</v>
      </c>
      <c r="D240" s="113" t="s">
        <v>408</v>
      </c>
    </row>
    <row r="241" spans="1:4" ht="12.75">
      <c r="A241">
        <f t="shared" si="3"/>
        <v>241</v>
      </c>
      <c r="B241" s="71">
        <v>8551</v>
      </c>
      <c r="C241" s="71" t="s">
        <v>305</v>
      </c>
      <c r="D241" s="71" t="s">
        <v>312</v>
      </c>
    </row>
    <row r="242" spans="1:4" ht="12.75">
      <c r="A242">
        <f t="shared" si="3"/>
        <v>242</v>
      </c>
      <c r="B242" s="113">
        <v>8571</v>
      </c>
      <c r="C242" s="113" t="s">
        <v>163</v>
      </c>
      <c r="D242" s="113" t="s">
        <v>421</v>
      </c>
    </row>
    <row r="243" spans="1:4" ht="12.75">
      <c r="A243">
        <f t="shared" si="3"/>
        <v>243</v>
      </c>
      <c r="B243" s="71">
        <v>8632</v>
      </c>
      <c r="C243" s="71" t="s">
        <v>158</v>
      </c>
      <c r="D243" s="71" t="s">
        <v>162</v>
      </c>
    </row>
    <row r="244" spans="1:4" ht="12.75">
      <c r="A244">
        <f t="shared" si="3"/>
        <v>244</v>
      </c>
      <c r="B244" s="71">
        <v>8651</v>
      </c>
      <c r="C244" s="71" t="s">
        <v>232</v>
      </c>
      <c r="D244" s="71" t="s">
        <v>235</v>
      </c>
    </row>
    <row r="245" spans="1:4" ht="12.75">
      <c r="A245">
        <f t="shared" si="3"/>
        <v>245</v>
      </c>
      <c r="B245" s="71">
        <v>8683</v>
      </c>
      <c r="C245" s="71" t="s">
        <v>205</v>
      </c>
      <c r="D245" s="71" t="s">
        <v>210</v>
      </c>
    </row>
    <row r="246" spans="1:4" ht="12.75">
      <c r="A246">
        <f t="shared" si="3"/>
        <v>246</v>
      </c>
      <c r="B246" s="71">
        <v>8694</v>
      </c>
      <c r="C246" s="71" t="s">
        <v>211</v>
      </c>
      <c r="D246" s="71" t="s">
        <v>203</v>
      </c>
    </row>
    <row r="247" spans="1:4" ht="12.75">
      <c r="A247">
        <f t="shared" si="3"/>
        <v>247</v>
      </c>
      <c r="B247" s="71">
        <v>8705</v>
      </c>
      <c r="C247" s="71" t="s">
        <v>69</v>
      </c>
      <c r="D247" s="71" t="s">
        <v>83</v>
      </c>
    </row>
    <row r="248" spans="1:4" ht="12.75">
      <c r="A248">
        <f t="shared" si="3"/>
        <v>248</v>
      </c>
      <c r="B248" s="71">
        <v>8738</v>
      </c>
      <c r="C248" s="71" t="s">
        <v>196</v>
      </c>
      <c r="D248" s="71" t="s">
        <v>204</v>
      </c>
    </row>
    <row r="249" spans="1:4" ht="12.75">
      <c r="A249">
        <f t="shared" si="3"/>
        <v>249</v>
      </c>
      <c r="B249" s="71">
        <v>8741</v>
      </c>
      <c r="C249" s="71" t="s">
        <v>270</v>
      </c>
      <c r="D249" s="71" t="s">
        <v>273</v>
      </c>
    </row>
    <row r="250" spans="1:4" ht="12.75">
      <c r="A250">
        <f t="shared" si="3"/>
        <v>250</v>
      </c>
      <c r="B250" s="71">
        <v>8743</v>
      </c>
      <c r="C250" s="71" t="s">
        <v>69</v>
      </c>
      <c r="D250" s="71" t="s">
        <v>72</v>
      </c>
    </row>
    <row r="251" spans="1:4" ht="12.75">
      <c r="A251">
        <f t="shared" si="3"/>
        <v>251</v>
      </c>
      <c r="B251" s="113">
        <v>8747</v>
      </c>
      <c r="C251" s="113" t="s">
        <v>289</v>
      </c>
      <c r="D251" s="113" t="s">
        <v>416</v>
      </c>
    </row>
    <row r="252" spans="1:4" ht="12.75">
      <c r="A252">
        <f t="shared" si="3"/>
        <v>252</v>
      </c>
      <c r="B252" s="5">
        <v>8766</v>
      </c>
      <c r="C252" s="5" t="s">
        <v>241</v>
      </c>
      <c r="D252" s="5" t="s">
        <v>245</v>
      </c>
    </row>
    <row r="253" spans="1:4" ht="12.75">
      <c r="A253">
        <f t="shared" si="3"/>
        <v>253</v>
      </c>
      <c r="B253" s="112">
        <v>8770</v>
      </c>
      <c r="C253" s="112" t="s">
        <v>386</v>
      </c>
      <c r="D253" s="112" t="s">
        <v>441</v>
      </c>
    </row>
    <row r="254" spans="1:4" ht="12.75">
      <c r="A254">
        <f t="shared" si="3"/>
        <v>254</v>
      </c>
      <c r="B254" s="112">
        <v>8773</v>
      </c>
      <c r="C254" s="112" t="s">
        <v>384</v>
      </c>
      <c r="D254" s="112" t="s">
        <v>414</v>
      </c>
    </row>
    <row r="255" spans="1:5" ht="12.75">
      <c r="A255">
        <f t="shared" si="3"/>
        <v>255</v>
      </c>
      <c r="B255" s="105">
        <v>8782</v>
      </c>
      <c r="C255" s="105" t="s">
        <v>104</v>
      </c>
      <c r="D255" s="105" t="s">
        <v>108</v>
      </c>
      <c r="E255" s="105" t="s">
        <v>396</v>
      </c>
    </row>
    <row r="256" spans="1:4" ht="12.75">
      <c r="A256">
        <f t="shared" si="3"/>
        <v>256</v>
      </c>
      <c r="B256" s="71">
        <v>8793</v>
      </c>
      <c r="C256" s="71" t="s">
        <v>81</v>
      </c>
      <c r="D256" s="71" t="s">
        <v>80</v>
      </c>
    </row>
    <row r="257" spans="1:4" ht="12.75">
      <c r="A257">
        <f t="shared" si="3"/>
        <v>257</v>
      </c>
      <c r="B257" s="71">
        <v>8833</v>
      </c>
      <c r="C257" s="71" t="s">
        <v>69</v>
      </c>
      <c r="D257" s="71" t="s">
        <v>73</v>
      </c>
    </row>
    <row r="258" spans="1:4" ht="12.75">
      <c r="A258">
        <f t="shared" si="3"/>
        <v>258</v>
      </c>
      <c r="B258" s="5">
        <v>8902</v>
      </c>
      <c r="C258" s="5" t="s">
        <v>228</v>
      </c>
      <c r="D258" s="5" t="s">
        <v>231</v>
      </c>
    </row>
    <row r="259" spans="1:4" ht="12.75">
      <c r="A259">
        <f aca="true" t="shared" si="4" ref="A259:A294">1+A258</f>
        <v>259</v>
      </c>
      <c r="B259" s="71">
        <v>8955</v>
      </c>
      <c r="C259" s="71" t="s">
        <v>125</v>
      </c>
      <c r="D259" s="71" t="s">
        <v>390</v>
      </c>
    </row>
    <row r="260" spans="1:4" ht="12.75">
      <c r="A260">
        <f t="shared" si="4"/>
        <v>260</v>
      </c>
      <c r="B260" s="71">
        <v>8969</v>
      </c>
      <c r="C260" s="71" t="s">
        <v>104</v>
      </c>
      <c r="D260" s="71" t="s">
        <v>109</v>
      </c>
    </row>
    <row r="261" spans="1:4" ht="12.75">
      <c r="A261">
        <f t="shared" si="4"/>
        <v>261</v>
      </c>
      <c r="B261" s="71">
        <v>8975</v>
      </c>
      <c r="C261" s="71" t="s">
        <v>256</v>
      </c>
      <c r="D261" s="71" t="s">
        <v>259</v>
      </c>
    </row>
    <row r="262" spans="1:4" ht="12.75">
      <c r="A262">
        <f t="shared" si="4"/>
        <v>262</v>
      </c>
      <c r="B262" s="71">
        <v>8989</v>
      </c>
      <c r="C262" s="71" t="s">
        <v>384</v>
      </c>
      <c r="D262" s="71" t="s">
        <v>97</v>
      </c>
    </row>
    <row r="263" spans="1:4" ht="12.75">
      <c r="A263">
        <f t="shared" si="4"/>
        <v>263</v>
      </c>
      <c r="B263" s="71">
        <v>9004</v>
      </c>
      <c r="C263" s="71" t="s">
        <v>104</v>
      </c>
      <c r="D263" s="71" t="s">
        <v>110</v>
      </c>
    </row>
    <row r="264" spans="1:5" ht="12.75">
      <c r="A264">
        <f t="shared" si="4"/>
        <v>264</v>
      </c>
      <c r="B264" s="105">
        <v>9024</v>
      </c>
      <c r="C264" s="105" t="s">
        <v>211</v>
      </c>
      <c r="D264" s="105" t="s">
        <v>212</v>
      </c>
      <c r="E264" s="105" t="s">
        <v>396</v>
      </c>
    </row>
    <row r="265" spans="1:4" ht="12.75">
      <c r="A265">
        <f t="shared" si="4"/>
        <v>265</v>
      </c>
      <c r="B265" s="113">
        <v>9029</v>
      </c>
      <c r="C265" s="113" t="s">
        <v>169</v>
      </c>
      <c r="D265" s="113" t="s">
        <v>442</v>
      </c>
    </row>
    <row r="266" spans="1:4" ht="12.75">
      <c r="A266">
        <f t="shared" si="4"/>
        <v>266</v>
      </c>
      <c r="B266" s="71">
        <v>9081</v>
      </c>
      <c r="C266" s="71" t="s">
        <v>382</v>
      </c>
      <c r="D266" s="71" t="s">
        <v>84</v>
      </c>
    </row>
    <row r="267" spans="1:4" ht="12.75">
      <c r="A267">
        <f t="shared" si="4"/>
        <v>267</v>
      </c>
      <c r="B267" s="71">
        <v>9087</v>
      </c>
      <c r="C267" s="71" t="s">
        <v>69</v>
      </c>
      <c r="D267" s="71" t="s">
        <v>74</v>
      </c>
    </row>
    <row r="268" spans="1:4" ht="12.75">
      <c r="A268">
        <f t="shared" si="4"/>
        <v>268</v>
      </c>
      <c r="B268" s="71">
        <v>9092</v>
      </c>
      <c r="C268" s="71" t="s">
        <v>137</v>
      </c>
      <c r="D268" s="71" t="s">
        <v>141</v>
      </c>
    </row>
    <row r="269" spans="1:4" ht="12.75">
      <c r="A269">
        <f t="shared" si="4"/>
        <v>269</v>
      </c>
      <c r="B269" s="71">
        <v>9104</v>
      </c>
      <c r="C269" s="71" t="s">
        <v>383</v>
      </c>
      <c r="D269" s="71" t="s">
        <v>136</v>
      </c>
    </row>
    <row r="270" spans="1:4" ht="12.75">
      <c r="A270">
        <f t="shared" si="4"/>
        <v>270</v>
      </c>
      <c r="B270" s="71">
        <v>9118</v>
      </c>
      <c r="C270" s="71" t="s">
        <v>75</v>
      </c>
      <c r="D270" s="71" t="s">
        <v>85</v>
      </c>
    </row>
    <row r="271" spans="1:4" ht="12.75">
      <c r="A271">
        <f t="shared" si="4"/>
        <v>271</v>
      </c>
      <c r="B271" s="71">
        <v>9126</v>
      </c>
      <c r="C271" s="71" t="s">
        <v>260</v>
      </c>
      <c r="D271" s="71" t="s">
        <v>392</v>
      </c>
    </row>
    <row r="272" spans="1:4" ht="12.75">
      <c r="A272">
        <f t="shared" si="4"/>
        <v>272</v>
      </c>
      <c r="B272" s="71">
        <v>9150</v>
      </c>
      <c r="C272" s="71" t="s">
        <v>384</v>
      </c>
      <c r="D272" s="71" t="s">
        <v>124</v>
      </c>
    </row>
    <row r="273" spans="1:4" ht="12.75">
      <c r="A273">
        <f t="shared" si="4"/>
        <v>273</v>
      </c>
      <c r="B273" s="71">
        <v>9151</v>
      </c>
      <c r="C273" s="71" t="s">
        <v>174</v>
      </c>
      <c r="D273" s="71" t="s">
        <v>180</v>
      </c>
    </row>
    <row r="274" spans="1:4" ht="12.75">
      <c r="A274">
        <f t="shared" si="4"/>
        <v>274</v>
      </c>
      <c r="B274" s="71">
        <v>9165</v>
      </c>
      <c r="C274" s="71" t="s">
        <v>319</v>
      </c>
      <c r="D274" s="71" t="s">
        <v>326</v>
      </c>
    </row>
    <row r="275" spans="1:4" ht="12.75">
      <c r="A275">
        <f t="shared" si="4"/>
        <v>275</v>
      </c>
      <c r="B275" s="113">
        <v>9167</v>
      </c>
      <c r="C275" s="113" t="s">
        <v>81</v>
      </c>
      <c r="D275" s="113" t="s">
        <v>431</v>
      </c>
    </row>
    <row r="276" spans="1:4" ht="12.75">
      <c r="A276">
        <f t="shared" si="4"/>
        <v>276</v>
      </c>
      <c r="B276" s="71">
        <v>9179</v>
      </c>
      <c r="C276" s="71" t="s">
        <v>163</v>
      </c>
      <c r="D276" s="71" t="s">
        <v>399</v>
      </c>
    </row>
    <row r="277" spans="1:4" ht="12.75">
      <c r="A277">
        <f t="shared" si="4"/>
        <v>277</v>
      </c>
      <c r="B277" s="71">
        <v>9180</v>
      </c>
      <c r="C277" s="71" t="s">
        <v>338</v>
      </c>
      <c r="D277" s="71" t="s">
        <v>343</v>
      </c>
    </row>
    <row r="278" spans="1:4" ht="12.75">
      <c r="A278">
        <f t="shared" si="4"/>
        <v>278</v>
      </c>
      <c r="B278" s="71">
        <v>9190</v>
      </c>
      <c r="C278" s="71" t="s">
        <v>148</v>
      </c>
      <c r="D278" s="71" t="s">
        <v>153</v>
      </c>
    </row>
    <row r="279" spans="1:4" ht="12.75">
      <c r="A279">
        <f t="shared" si="4"/>
        <v>279</v>
      </c>
      <c r="B279" s="71">
        <v>9194</v>
      </c>
      <c r="C279" s="71" t="s">
        <v>181</v>
      </c>
      <c r="D279" s="71" t="s">
        <v>195</v>
      </c>
    </row>
    <row r="280" spans="1:5" ht="12.75">
      <c r="A280">
        <f t="shared" si="4"/>
        <v>280</v>
      </c>
      <c r="B280" s="105">
        <v>9234</v>
      </c>
      <c r="C280" s="105" t="s">
        <v>305</v>
      </c>
      <c r="D280" s="105" t="s">
        <v>449</v>
      </c>
      <c r="E280" s="105" t="s">
        <v>396</v>
      </c>
    </row>
    <row r="281" spans="1:4" ht="12.75">
      <c r="A281">
        <f t="shared" si="4"/>
        <v>281</v>
      </c>
      <c r="B281" s="71">
        <v>9270</v>
      </c>
      <c r="C281" s="71" t="s">
        <v>137</v>
      </c>
      <c r="D281" s="71" t="s">
        <v>391</v>
      </c>
    </row>
    <row r="282" spans="1:4" ht="12.75">
      <c r="A282">
        <f t="shared" si="4"/>
        <v>282</v>
      </c>
      <c r="B282" s="71">
        <v>9329</v>
      </c>
      <c r="C282" s="71" t="s">
        <v>314</v>
      </c>
      <c r="D282" s="71" t="s">
        <v>317</v>
      </c>
    </row>
    <row r="283" spans="1:4" ht="12.75">
      <c r="A283">
        <f t="shared" si="4"/>
        <v>283</v>
      </c>
      <c r="B283" s="113">
        <v>9449</v>
      </c>
      <c r="C283" s="113" t="s">
        <v>60</v>
      </c>
      <c r="D283" s="113" t="s">
        <v>443</v>
      </c>
    </row>
    <row r="284" spans="1:4" ht="12.75">
      <c r="A284">
        <f t="shared" si="4"/>
        <v>284</v>
      </c>
      <c r="B284" s="71">
        <v>9372</v>
      </c>
      <c r="C284" s="71" t="s">
        <v>299</v>
      </c>
      <c r="D284" s="71" t="s">
        <v>300</v>
      </c>
    </row>
    <row r="285" spans="1:4" ht="12.75">
      <c r="A285">
        <f t="shared" si="4"/>
        <v>285</v>
      </c>
      <c r="B285" s="71">
        <v>9451</v>
      </c>
      <c r="C285" s="71" t="s">
        <v>301</v>
      </c>
      <c r="D285" s="71" t="s">
        <v>304</v>
      </c>
    </row>
    <row r="286" spans="1:4" ht="12.75">
      <c r="A286">
        <f t="shared" si="4"/>
        <v>286</v>
      </c>
      <c r="B286" s="71">
        <v>9567</v>
      </c>
      <c r="C286" s="71" t="s">
        <v>189</v>
      </c>
      <c r="D286" s="71" t="s">
        <v>394</v>
      </c>
    </row>
    <row r="287" spans="1:4" ht="12.75">
      <c r="A287">
        <f t="shared" si="4"/>
        <v>287</v>
      </c>
      <c r="B287" s="71">
        <v>9689</v>
      </c>
      <c r="C287" s="71" t="s">
        <v>314</v>
      </c>
      <c r="D287" s="71" t="s">
        <v>318</v>
      </c>
    </row>
    <row r="288" spans="1:4" ht="12.75">
      <c r="A288">
        <f t="shared" si="4"/>
        <v>288</v>
      </c>
      <c r="B288" s="71">
        <v>9699</v>
      </c>
      <c r="C288" s="71" t="s">
        <v>279</v>
      </c>
      <c r="D288" s="71" t="s">
        <v>282</v>
      </c>
    </row>
    <row r="289" spans="1:4" ht="12.75">
      <c r="A289">
        <f t="shared" si="4"/>
        <v>289</v>
      </c>
      <c r="B289" s="71">
        <v>9747</v>
      </c>
      <c r="C289" s="71" t="s">
        <v>211</v>
      </c>
      <c r="D289" s="71" t="s">
        <v>213</v>
      </c>
    </row>
    <row r="290" spans="1:4" ht="12.75">
      <c r="A290">
        <f t="shared" si="4"/>
        <v>290</v>
      </c>
      <c r="B290" s="71">
        <v>9788</v>
      </c>
      <c r="C290" s="71" t="s">
        <v>279</v>
      </c>
      <c r="D290" s="71" t="s">
        <v>283</v>
      </c>
    </row>
    <row r="291" spans="1:4" ht="12.75">
      <c r="A291">
        <f t="shared" si="4"/>
        <v>291</v>
      </c>
      <c r="B291" s="71">
        <v>9831</v>
      </c>
      <c r="C291" s="71" t="s">
        <v>86</v>
      </c>
      <c r="D291" s="71" t="s">
        <v>91</v>
      </c>
    </row>
    <row r="292" spans="1:4" ht="12.75">
      <c r="A292">
        <f t="shared" si="4"/>
        <v>292</v>
      </c>
      <c r="B292" s="113">
        <v>9837</v>
      </c>
      <c r="C292" s="113" t="s">
        <v>169</v>
      </c>
      <c r="D292" s="113" t="s">
        <v>381</v>
      </c>
    </row>
    <row r="293" spans="1:4" ht="12.75">
      <c r="A293">
        <f t="shared" si="4"/>
        <v>293</v>
      </c>
      <c r="B293" s="71">
        <v>9871</v>
      </c>
      <c r="C293" s="71" t="s">
        <v>60</v>
      </c>
      <c r="D293" s="71" t="s">
        <v>62</v>
      </c>
    </row>
    <row r="294" spans="1:4" ht="12.75">
      <c r="A294">
        <f t="shared" si="4"/>
        <v>294</v>
      </c>
      <c r="B294" s="71">
        <v>9876</v>
      </c>
      <c r="C294" s="71" t="s">
        <v>305</v>
      </c>
      <c r="D294" s="71" t="s">
        <v>313</v>
      </c>
    </row>
  </sheetData>
  <printOptions/>
  <pageMargins left="0.75" right="0.75" top="0.64" bottom="0.68" header="0.5" footer="0.5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josephine lee</cp:lastModifiedBy>
  <cp:lastPrinted>2001-07-29T11:28:20Z</cp:lastPrinted>
  <dcterms:created xsi:type="dcterms:W3CDTF">1999-09-11T01:47:11Z</dcterms:created>
  <dcterms:modified xsi:type="dcterms:W3CDTF">2001-07-29T07:48:30Z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